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VANCES\avances2023\BME y publicación Avances\11. Avances Noviembre 2023\Noviembre 2023 BME\Envío\Sin vino\"/>
    </mc:Choice>
  </mc:AlternateContent>
  <xr:revisionPtr revIDLastSave="0" documentId="13_ncr:1_{8CEE71E9-E519-4591-B3DB-3AE89FFB8643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portada" sheetId="82" r:id="rId1"/>
    <sheet name="índice" sheetId="81" r:id="rId2"/>
    <sheet name="resumen nacional" sheetId="80" r:id="rId3"/>
    <sheet name="tri0ndo" sheetId="2" r:id="rId4"/>
    <sheet name="tri1uro" sheetId="3" r:id="rId5"/>
    <sheet name="tri2tal" sheetId="4" r:id="rId6"/>
    <sheet name="ceb3ras" sheetId="5" r:id="rId7"/>
    <sheet name="ave4ena" sheetId="6" r:id="rId8"/>
    <sheet name="cen5eno" sheetId="7" r:id="rId9"/>
    <sheet name="tri6ale" sheetId="8" r:id="rId10"/>
    <sheet name="maí7aíz" sheetId="9" r:id="rId11"/>
    <sheet name="sor8rgo" sheetId="10" r:id="rId12"/>
    <sheet name="arr9roz" sheetId="11" r:id="rId13"/>
    <sheet name="jud10cas" sheetId="12" r:id="rId14"/>
    <sheet name="hab11cas" sheetId="13" r:id="rId15"/>
    <sheet name="gui12cos" sheetId="14" r:id="rId16"/>
    <sheet name="vez13eza" sheetId="15" r:id="rId17"/>
    <sheet name="alt14lce" sheetId="16" r:id="rId18"/>
    <sheet name="yer15ros" sheetId="17" r:id="rId19"/>
    <sheet name="pat16ana" sheetId="18" r:id="rId20"/>
    <sheet name="pat17día" sheetId="19" r:id="rId21"/>
    <sheet name="pat18tal" sheetId="20" r:id="rId22"/>
    <sheet name="rem19no)" sheetId="21" r:id="rId23"/>
    <sheet name="alg20dón" sheetId="22" r:id="rId24"/>
    <sheet name="gir21sol" sheetId="23" r:id="rId25"/>
    <sheet name="soj22oja" sheetId="24" r:id="rId26"/>
    <sheet name="col23lza" sheetId="25" r:id="rId27"/>
    <sheet name="tab24aco" sheetId="26" r:id="rId28"/>
    <sheet name="maí25ero" sheetId="27" r:id="rId29"/>
    <sheet name="alf26lfa" sheetId="28" r:id="rId30"/>
    <sheet name="vez27aje" sheetId="29" r:id="rId31"/>
    <sheet name="col28tal" sheetId="30" r:id="rId32"/>
    <sheet name="lec29tal" sheetId="31" r:id="rId33"/>
    <sheet name="san30día" sheetId="32" r:id="rId34"/>
    <sheet name="mel31lón" sheetId="33" r:id="rId35"/>
    <sheet name="tom32-V)" sheetId="34" r:id="rId36"/>
    <sheet name="tom33II)" sheetId="35" r:id="rId37"/>
    <sheet name="tom34rva" sheetId="36" r:id="rId38"/>
    <sheet name="pim35tal" sheetId="37" r:id="rId39"/>
    <sheet name="pim36rva" sheetId="38" r:id="rId40"/>
    <sheet name="fre37són" sheetId="39" r:id="rId41"/>
    <sheet name="alc38ofa" sheetId="40" r:id="rId42"/>
    <sheet name="col39lor" sheetId="41" r:id="rId43"/>
    <sheet name="ceb40osa" sheetId="42" r:id="rId44"/>
    <sheet name="otr41las" sheetId="43" r:id="rId45"/>
    <sheet name="ceb42tal" sheetId="44" r:id="rId46"/>
    <sheet name="jud43des" sheetId="45" r:id="rId47"/>
    <sheet name="end44ias" sheetId="46" r:id="rId48"/>
    <sheet name="esp45cas" sheetId="47" r:id="rId49"/>
    <sheet name="cha46ñón" sheetId="48" r:id="rId50"/>
    <sheet name="otr47tas" sheetId="49" r:id="rId51"/>
    <sheet name="bró48oli" sheetId="50" r:id="rId52"/>
    <sheet name="api49pio" sheetId="51" r:id="rId53"/>
    <sheet name="pep50llo" sheetId="52" r:id="rId54"/>
    <sheet name="ber51ena" sheetId="53" r:id="rId55"/>
    <sheet name="cal52aza" sheetId="54" r:id="rId56"/>
    <sheet name="zan53ria" sheetId="55" r:id="rId57"/>
    <sheet name="pue54rro" sheetId="56" r:id="rId58"/>
    <sheet name="nar55lce" sheetId="57" r:id="rId59"/>
    <sheet name="lim57món" sheetId="59" r:id="rId60"/>
    <sheet name="man58dra" sheetId="60" r:id="rId61"/>
    <sheet name="man59esa" sheetId="61" r:id="rId62"/>
    <sheet name="per60tal" sheetId="62" r:id="rId63"/>
    <sheet name="alb61que" sheetId="63" r:id="rId64"/>
    <sheet name="cer62nda" sheetId="64" r:id="rId65"/>
    <sheet name="cir63ela" sheetId="65" r:id="rId66"/>
    <sheet name="plá64ano" sheetId="66" r:id="rId67"/>
    <sheet name="kiw65iwi" sheetId="67" r:id="rId68"/>
    <sheet name="agu66ate" sheetId="68" r:id="rId69"/>
    <sheet name="nue67uez" sheetId="69" r:id="rId70"/>
    <sheet name="cas68aña" sheetId="70" r:id="rId71"/>
    <sheet name="alm69dra" sheetId="71" r:id="rId72"/>
    <sheet name="ave70ana" sheetId="72" r:id="rId73"/>
    <sheet name="ace75ezo" sheetId="77" r:id="rId74"/>
    <sheet name="ace76ara" sheetId="78" r:id="rId75"/>
    <sheet name="ace77ite" sheetId="79" r:id="rId76"/>
    <sheet name="Hoja_del_programa" sheetId="1" r:id="rId77"/>
  </sheets>
  <definedNames>
    <definedName name="_xlnm.Print_Area" localSheetId="1">índice!$A$1:$I$87</definedName>
    <definedName name="_xlnm.Print_Area" localSheetId="0">portada!$A$1:$K$70</definedName>
    <definedName name="_xlnm.Print_Area" localSheetId="2">'resumen nacional'!$A$1:$AP$78</definedName>
    <definedName name="CALEABRIL">#REF!</definedName>
    <definedName name="CALEAGOSTO">#REF!</definedName>
    <definedName name="CALEAÑOAVANCE">#REF!</definedName>
    <definedName name="CALEDICIEMBRE">#REF!</definedName>
    <definedName name="CALEENERO">#REF!</definedName>
    <definedName name="CALEFEBRERO">#REF!</definedName>
    <definedName name="CALEJULIO">#REF!</definedName>
    <definedName name="CALEJUNIO">#REF!</definedName>
    <definedName name="CALEMARZO">#REF!</definedName>
    <definedName name="CALEMAYO">#REF!</definedName>
    <definedName name="CALENOVIEMBRE">#REF!</definedName>
    <definedName name="CALEOCTUBRE">#REF!</definedName>
    <definedName name="CALESEPTIEMBRE">#REF!</definedName>
    <definedName name="CALETOTAL">#REF!</definedName>
    <definedName name="Menú_cuaderno" localSheetId="73">ace75ezo!#REF!</definedName>
    <definedName name="Menú_cuaderno" localSheetId="74">ace76ara!#REF!</definedName>
    <definedName name="Menú_cuaderno" localSheetId="75">ace77ite!#REF!</definedName>
    <definedName name="Menú_cuaderno" localSheetId="68">agu66ate!#REF!</definedName>
    <definedName name="Menú_cuaderno" localSheetId="63">alb61que!#REF!</definedName>
    <definedName name="Menú_cuaderno" localSheetId="41">alc38ofa!#REF!</definedName>
    <definedName name="Menú_cuaderno" localSheetId="29">alf26lfa!#REF!</definedName>
    <definedName name="Menú_cuaderno" localSheetId="23">alg20dón!#REF!</definedName>
    <definedName name="Menú_cuaderno" localSheetId="71">alm69dra!#REF!</definedName>
    <definedName name="Menú_cuaderno" localSheetId="17">alt14lce!#REF!</definedName>
    <definedName name="Menú_cuaderno" localSheetId="52">api49pio!#REF!</definedName>
    <definedName name="Menú_cuaderno" localSheetId="12">arr9roz!#REF!</definedName>
    <definedName name="Menú_cuaderno" localSheetId="7">ave4ena!#REF!</definedName>
    <definedName name="Menú_cuaderno" localSheetId="72">ave70ana!#REF!</definedName>
    <definedName name="Menú_cuaderno" localSheetId="54">ber51ena!#REF!</definedName>
    <definedName name="Menú_cuaderno" localSheetId="51">bró48oli!#REF!</definedName>
    <definedName name="Menú_cuaderno" localSheetId="55">cal52aza!#REF!</definedName>
    <definedName name="Menú_cuaderno" localSheetId="70">cas68aña!#REF!</definedName>
    <definedName name="Menú_cuaderno" localSheetId="6">ceb3ras!#REF!</definedName>
    <definedName name="Menú_cuaderno" localSheetId="43">ceb40osa!#REF!</definedName>
    <definedName name="Menú_cuaderno" localSheetId="45">ceb42tal!#REF!</definedName>
    <definedName name="Menú_cuaderno" localSheetId="8">cen5eno!#REF!</definedName>
    <definedName name="Menú_cuaderno" localSheetId="64">cer62nda!#REF!</definedName>
    <definedName name="Menú_cuaderno" localSheetId="49">cha46ñón!#REF!</definedName>
    <definedName name="Menú_cuaderno" localSheetId="65">cir63ela!#REF!</definedName>
    <definedName name="Menú_cuaderno" localSheetId="26">col23lza!#REF!</definedName>
    <definedName name="Menú_cuaderno" localSheetId="31">col28tal!#REF!</definedName>
    <definedName name="Menú_cuaderno" localSheetId="42">col39lor!#REF!</definedName>
    <definedName name="Menú_cuaderno" localSheetId="47">end44ias!#REF!</definedName>
    <definedName name="Menú_cuaderno" localSheetId="48">esp45cas!#REF!</definedName>
    <definedName name="Menú_cuaderno" localSheetId="40">fre37són!#REF!</definedName>
    <definedName name="Menú_cuaderno" localSheetId="24">gir21sol!#REF!</definedName>
    <definedName name="Menú_cuaderno" localSheetId="15">gui12cos!#REF!</definedName>
    <definedName name="Menú_cuaderno" localSheetId="14">hab11cas!#REF!</definedName>
    <definedName name="Menú_cuaderno" localSheetId="13">jud10cas!#REF!</definedName>
    <definedName name="Menú_cuaderno" localSheetId="46">jud43des!#REF!</definedName>
    <definedName name="Menú_cuaderno" localSheetId="67">kiw65iwi!#REF!</definedName>
    <definedName name="Menú_cuaderno" localSheetId="32">lec29tal!#REF!</definedName>
    <definedName name="Menú_cuaderno" localSheetId="59">lim57món!#REF!</definedName>
    <definedName name="Menú_cuaderno" localSheetId="28">maí25ero!#REF!</definedName>
    <definedName name="Menú_cuaderno" localSheetId="10">maí7aíz!#REF!</definedName>
    <definedName name="Menú_cuaderno" localSheetId="60">man58dra!#REF!</definedName>
    <definedName name="Menú_cuaderno" localSheetId="61">man59esa!#REF!</definedName>
    <definedName name="Menú_cuaderno" localSheetId="34">mel31lón!#REF!</definedName>
    <definedName name="Menú_cuaderno" localSheetId="58">nar55lce!#REF!</definedName>
    <definedName name="Menú_cuaderno" localSheetId="69">nue67uez!#REF!</definedName>
    <definedName name="Menú_cuaderno" localSheetId="44">otr41las!#REF!</definedName>
    <definedName name="Menú_cuaderno" localSheetId="50">otr47tas!#REF!</definedName>
    <definedName name="Menú_cuaderno" localSheetId="19">pat16ana!#REF!</definedName>
    <definedName name="Menú_cuaderno" localSheetId="20">pat17día!#REF!</definedName>
    <definedName name="Menú_cuaderno" localSheetId="21">pat18tal!#REF!</definedName>
    <definedName name="Menú_cuaderno" localSheetId="53">pep50llo!#REF!</definedName>
    <definedName name="Menú_cuaderno" localSheetId="62">per60tal!#REF!</definedName>
    <definedName name="Menú_cuaderno" localSheetId="38">pim35tal!#REF!</definedName>
    <definedName name="Menú_cuaderno" localSheetId="39">pim36rva!#REF!</definedName>
    <definedName name="Menú_cuaderno" localSheetId="66">plá64ano!#REF!</definedName>
    <definedName name="Menú_cuaderno" localSheetId="57">pue54rro!#REF!</definedName>
    <definedName name="Menú_cuaderno" localSheetId="22">'rem19no)'!#REF!</definedName>
    <definedName name="Menú_cuaderno" localSheetId="33">san30día!#REF!</definedName>
    <definedName name="Menú_cuaderno" localSheetId="25">soj22oja!#REF!</definedName>
    <definedName name="Menú_cuaderno" localSheetId="11">sor8rgo!#REF!</definedName>
    <definedName name="Menú_cuaderno" localSheetId="27">tab24aco!#REF!</definedName>
    <definedName name="Menú_cuaderno" localSheetId="35">'tom32-V)'!#REF!</definedName>
    <definedName name="Menú_cuaderno" localSheetId="36">'tom33II)'!#REF!</definedName>
    <definedName name="Menú_cuaderno" localSheetId="37">tom34rva!#REF!</definedName>
    <definedName name="Menú_cuaderno" localSheetId="4">tri1uro!#REF!</definedName>
    <definedName name="Menú_cuaderno" localSheetId="5">tri2tal!#REF!</definedName>
    <definedName name="Menú_cuaderno" localSheetId="9">tri6ale!#REF!</definedName>
    <definedName name="Menú_cuaderno" localSheetId="16">vez13eza!#REF!</definedName>
    <definedName name="Menú_cuaderno" localSheetId="30">vez27aje!#REF!</definedName>
    <definedName name="Menú_cuaderno" localSheetId="18">yer15ros!#REF!</definedName>
    <definedName name="Menú_cuaderno" localSheetId="56">zan53ria!#REF!</definedName>
    <definedName name="Menú_cuaderno">tri0ndo!#REF!</definedName>
    <definedName name="Menú_índice">índice!$A$88:$D$91</definedName>
    <definedName name="Menú_portada">portada!#REF!</definedName>
    <definedName name="Menú_resumen">'resumen nacional'!#REF!</definedName>
    <definedName name="MESCOR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81" l="1"/>
  <c r="K87" i="68"/>
  <c r="J87" i="68"/>
  <c r="K13" i="68"/>
  <c r="J13" i="68"/>
  <c r="D20" i="81"/>
  <c r="D22" i="81" s="1"/>
  <c r="D24" i="81" s="1"/>
  <c r="D26" i="81" s="1"/>
  <c r="D28" i="81" s="1"/>
  <c r="D30" i="81" s="1"/>
  <c r="D18" i="81"/>
  <c r="D16" i="81"/>
  <c r="K87" i="55" l="1"/>
  <c r="I87" i="55"/>
  <c r="K50" i="55"/>
  <c r="I50" i="55"/>
  <c r="I87" i="50" l="1"/>
  <c r="K87" i="50" s="1"/>
  <c r="D87" i="50"/>
  <c r="F87" i="50" s="1"/>
  <c r="K13" i="50"/>
  <c r="F13" i="50"/>
  <c r="I13" i="50"/>
  <c r="D13" i="50"/>
  <c r="I87" i="41" l="1"/>
  <c r="K87" i="41" s="1"/>
  <c r="D87" i="41"/>
  <c r="F87" i="41"/>
  <c r="K59" i="41"/>
  <c r="F59" i="41"/>
  <c r="I59" i="41"/>
  <c r="D59" i="41"/>
  <c r="I87" i="19" l="1"/>
  <c r="K13" i="19"/>
  <c r="I13" i="19"/>
  <c r="F87" i="38"/>
  <c r="D87" i="38"/>
  <c r="F66" i="38"/>
  <c r="I87" i="40"/>
  <c r="K87" i="40" s="1"/>
  <c r="D87" i="40"/>
  <c r="F87" i="40" s="1"/>
  <c r="E87" i="40"/>
  <c r="K59" i="40"/>
  <c r="F59" i="40"/>
  <c r="I59" i="40"/>
  <c r="D59" i="40"/>
  <c r="F52" i="40" l="1"/>
  <c r="K87" i="19"/>
  <c r="H99" i="80" l="1"/>
  <c r="N99" i="80"/>
  <c r="H100" i="80"/>
  <c r="N100" i="80"/>
  <c r="H101" i="80"/>
  <c r="N101" i="80"/>
  <c r="H102" i="80"/>
  <c r="N102" i="80"/>
  <c r="H103" i="80"/>
  <c r="N103" i="80"/>
  <c r="H104" i="80"/>
  <c r="N104" i="80"/>
  <c r="H105" i="80"/>
  <c r="N105" i="80"/>
  <c r="H106" i="80"/>
  <c r="N106" i="80"/>
  <c r="H107" i="80"/>
  <c r="N107" i="80"/>
  <c r="H108" i="80"/>
  <c r="N108" i="80"/>
  <c r="H109" i="80"/>
  <c r="N109" i="80"/>
  <c r="H110" i="80"/>
  <c r="N110" i="80"/>
  <c r="H111" i="80"/>
  <c r="N111" i="80"/>
  <c r="H112" i="80"/>
  <c r="N112" i="80"/>
  <c r="H113" i="80"/>
  <c r="N113" i="80"/>
  <c r="H114" i="80"/>
  <c r="N114" i="80"/>
  <c r="H115" i="80"/>
  <c r="N115" i="80"/>
  <c r="H116" i="80"/>
  <c r="N116" i="80"/>
  <c r="H117" i="80"/>
  <c r="N117" i="80"/>
  <c r="H118" i="80"/>
  <c r="N118" i="80"/>
  <c r="H119" i="80"/>
  <c r="N119" i="80"/>
  <c r="H120" i="80"/>
  <c r="N120" i="80"/>
  <c r="H121" i="80"/>
  <c r="N121" i="80"/>
  <c r="H122" i="80"/>
  <c r="N122" i="80"/>
  <c r="H123" i="80"/>
  <c r="N123" i="80"/>
  <c r="H124" i="80"/>
  <c r="N124" i="80"/>
  <c r="H125" i="80"/>
  <c r="N125" i="80"/>
  <c r="H126" i="80"/>
  <c r="N126" i="80"/>
  <c r="H127" i="80"/>
  <c r="N127" i="80"/>
  <c r="H128" i="80"/>
  <c r="N128" i="80"/>
  <c r="H129" i="80"/>
  <c r="N129" i="80"/>
  <c r="H130" i="80"/>
  <c r="N130" i="80"/>
  <c r="H131" i="80"/>
  <c r="N131" i="80"/>
  <c r="H132" i="80"/>
  <c r="N132" i="80"/>
  <c r="H133" i="80"/>
  <c r="N133" i="80"/>
  <c r="H134" i="80"/>
  <c r="N134" i="80"/>
  <c r="H135" i="80"/>
  <c r="N135" i="80"/>
  <c r="H136" i="80"/>
  <c r="N136" i="80"/>
  <c r="H137" i="80"/>
  <c r="N137" i="80"/>
  <c r="S11" i="80"/>
  <c r="AN6" i="80"/>
  <c r="AP6" i="80"/>
  <c r="AM6" i="80"/>
  <c r="AP5" i="80"/>
  <c r="AH6" i="80"/>
  <c r="AJ6" i="80" s="1"/>
  <c r="AG6" i="80"/>
  <c r="AJ5" i="80"/>
  <c r="AA40" i="80"/>
  <c r="Z40" i="80"/>
  <c r="AB40" i="80"/>
  <c r="Y40" i="80"/>
  <c r="Z35" i="80"/>
  <c r="Y35" i="80"/>
  <c r="AB26" i="80"/>
  <c r="M44" i="80"/>
  <c r="N44" i="80" s="1"/>
  <c r="L44" i="80"/>
  <c r="K44" i="80"/>
  <c r="G44" i="80"/>
  <c r="F44" i="80"/>
  <c r="H44" i="80"/>
  <c r="E44" i="80"/>
  <c r="M19" i="80"/>
  <c r="L19" i="80"/>
  <c r="K19" i="80"/>
  <c r="H19" i="80"/>
  <c r="H20" i="80"/>
  <c r="E19" i="80"/>
  <c r="G19" i="80"/>
  <c r="F19" i="80"/>
  <c r="Z6" i="80"/>
  <c r="AB6" i="80" s="1"/>
  <c r="Y6" i="80"/>
  <c r="AB5" i="80"/>
  <c r="T6" i="80"/>
  <c r="V6" i="80" s="1"/>
  <c r="S6" i="80"/>
  <c r="V5" i="80"/>
  <c r="L6" i="80"/>
  <c r="N6" i="80"/>
  <c r="K6" i="80"/>
  <c r="N5" i="80"/>
  <c r="F6" i="80"/>
  <c r="H6" i="80"/>
  <c r="E6" i="80"/>
  <c r="H5" i="80"/>
  <c r="I20" i="81"/>
  <c r="I22" i="81" s="1"/>
  <c r="I24" i="81" s="1"/>
  <c r="I26" i="81" s="1"/>
  <c r="I28" i="81" s="1"/>
  <c r="I30" i="81" s="1"/>
  <c r="I32" i="81" s="1"/>
  <c r="I34" i="81" s="1"/>
  <c r="I36" i="81" s="1"/>
  <c r="I38" i="81" s="1"/>
  <c r="I40" i="81" s="1"/>
  <c r="I42" i="81" s="1"/>
  <c r="I44" i="81" s="1"/>
  <c r="I46" i="81" s="1"/>
  <c r="I48" i="81" s="1"/>
  <c r="I50" i="81" s="1"/>
  <c r="I52" i="81" s="1"/>
  <c r="I54" i="81" s="1"/>
  <c r="I56" i="81" s="1"/>
  <c r="I58" i="81" s="1"/>
  <c r="I60" i="81" s="1"/>
  <c r="I62" i="81" s="1"/>
  <c r="I64" i="81" s="1"/>
  <c r="I66" i="81" s="1"/>
  <c r="I68" i="81" s="1"/>
  <c r="I70" i="81" s="1"/>
  <c r="I72" i="81" s="1"/>
  <c r="I74" i="81" s="1"/>
  <c r="I76" i="81" s="1"/>
  <c r="I78" i="81" s="1"/>
  <c r="I82" i="81" s="1"/>
  <c r="I84" i="81" s="1"/>
  <c r="D32" i="81"/>
  <c r="D34" i="81" s="1"/>
  <c r="D36" i="81" s="1"/>
  <c r="D38" i="81" s="1"/>
  <c r="D40" i="81" s="1"/>
  <c r="D42" i="81" s="1"/>
  <c r="D44" i="81" s="1"/>
  <c r="D46" i="81" s="1"/>
  <c r="D48" i="81" s="1"/>
  <c r="D50" i="81" s="1"/>
  <c r="D52" i="81" s="1"/>
  <c r="D54" i="81" s="1"/>
  <c r="D56" i="81" s="1"/>
  <c r="D58" i="81" s="1"/>
  <c r="D60" i="81" s="1"/>
  <c r="D62" i="81" s="1"/>
  <c r="D64" i="81" s="1"/>
  <c r="D66" i="81" s="1"/>
  <c r="D68" i="81" s="1"/>
  <c r="D70" i="81" s="1"/>
  <c r="D72" i="81" s="1"/>
  <c r="D74" i="81" s="1"/>
  <c r="D76" i="81" s="1"/>
  <c r="D78" i="81" s="1"/>
  <c r="D80" i="81" s="1"/>
  <c r="D82" i="81" s="1"/>
  <c r="D84" i="81" s="1"/>
  <c r="D86" i="81" s="1"/>
  <c r="I14" i="81" s="1"/>
  <c r="I16" i="81" s="1"/>
  <c r="AB60" i="80"/>
  <c r="V60" i="80"/>
  <c r="AB59" i="80"/>
  <c r="V59" i="80"/>
  <c r="AB58" i="80"/>
  <c r="V58" i="80"/>
  <c r="AB55" i="80"/>
  <c r="V55" i="80"/>
  <c r="AB54" i="80"/>
  <c r="V54" i="80"/>
  <c r="AB53" i="80"/>
  <c r="V53" i="80"/>
  <c r="AB52" i="80"/>
  <c r="V52" i="80"/>
  <c r="AB51" i="80"/>
  <c r="V51" i="80"/>
  <c r="AB50" i="80"/>
  <c r="V50" i="80"/>
  <c r="AB49" i="80"/>
  <c r="V49" i="80"/>
  <c r="AB48" i="80"/>
  <c r="V48" i="80"/>
  <c r="AB47" i="80"/>
  <c r="V47" i="80"/>
  <c r="AB46" i="80"/>
  <c r="V46" i="80"/>
  <c r="AB45" i="80"/>
  <c r="V45" i="80"/>
  <c r="AB44" i="80"/>
  <c r="V44" i="80"/>
  <c r="AB43" i="80"/>
  <c r="V43" i="80"/>
  <c r="AB42" i="80"/>
  <c r="V42" i="80"/>
  <c r="AB41" i="80"/>
  <c r="V41" i="80"/>
  <c r="AB39" i="80"/>
  <c r="V39" i="80"/>
  <c r="AB38" i="80"/>
  <c r="V38" i="80"/>
  <c r="AB34" i="80"/>
  <c r="V34" i="80"/>
  <c r="AB33" i="80"/>
  <c r="V33" i="80"/>
  <c r="AB32" i="80"/>
  <c r="V32" i="80"/>
  <c r="AB31" i="80"/>
  <c r="V31" i="80"/>
  <c r="AB30" i="80"/>
  <c r="V30" i="80"/>
  <c r="AB29" i="80"/>
  <c r="V29" i="80"/>
  <c r="V26" i="80"/>
  <c r="AB25" i="80"/>
  <c r="V25" i="80"/>
  <c r="AB24" i="80"/>
  <c r="V24" i="80"/>
  <c r="AB23" i="80"/>
  <c r="V23" i="80"/>
  <c r="AB22" i="80"/>
  <c r="V22" i="80"/>
  <c r="AB21" i="80"/>
  <c r="V21" i="80"/>
  <c r="AB20" i="80"/>
  <c r="V20" i="80"/>
  <c r="AB19" i="80"/>
  <c r="V19" i="80"/>
  <c r="AB18" i="80"/>
  <c r="V18" i="80"/>
  <c r="AB17" i="80"/>
  <c r="V17" i="80"/>
  <c r="AB16" i="80"/>
  <c r="V16" i="80"/>
  <c r="AB15" i="80"/>
  <c r="V15" i="80"/>
  <c r="AB14" i="80"/>
  <c r="V14" i="80"/>
  <c r="AB13" i="80"/>
  <c r="V13" i="80"/>
  <c r="AB12" i="80"/>
  <c r="V12" i="80"/>
  <c r="AB11" i="80"/>
  <c r="V11" i="80"/>
  <c r="AB10" i="80"/>
  <c r="V10" i="80"/>
  <c r="N78" i="80"/>
  <c r="H78" i="80"/>
  <c r="N77" i="80"/>
  <c r="H77" i="80"/>
  <c r="N76" i="80"/>
  <c r="H76" i="80"/>
  <c r="N75" i="80"/>
  <c r="H75" i="80"/>
  <c r="N74" i="80"/>
  <c r="H74" i="80"/>
  <c r="N73" i="80"/>
  <c r="H73" i="80"/>
  <c r="N72" i="80"/>
  <c r="H72" i="80"/>
  <c r="N71" i="80"/>
  <c r="H71" i="80"/>
  <c r="N70" i="80"/>
  <c r="H70" i="80"/>
  <c r="N69" i="80"/>
  <c r="H69" i="80"/>
  <c r="N68" i="80"/>
  <c r="H68" i="80"/>
  <c r="N67" i="80"/>
  <c r="H67" i="80"/>
  <c r="N66" i="80"/>
  <c r="H66" i="80"/>
  <c r="N65" i="80"/>
  <c r="H65" i="80"/>
  <c r="N64" i="80"/>
  <c r="H64" i="80"/>
  <c r="N63" i="80"/>
  <c r="H63" i="80"/>
  <c r="N62" i="80"/>
  <c r="H62" i="80"/>
  <c r="N61" i="80"/>
  <c r="H61" i="80"/>
  <c r="N60" i="80"/>
  <c r="H60" i="80"/>
  <c r="N59" i="80"/>
  <c r="H59" i="80"/>
  <c r="N58" i="80"/>
  <c r="H58" i="80"/>
  <c r="N57" i="80"/>
  <c r="H57" i="80"/>
  <c r="N54" i="80"/>
  <c r="H54" i="80"/>
  <c r="N53" i="80"/>
  <c r="H53" i="80"/>
  <c r="N52" i="80"/>
  <c r="H52" i="80"/>
  <c r="N49" i="80"/>
  <c r="H49" i="80"/>
  <c r="N48" i="80"/>
  <c r="H48" i="80"/>
  <c r="N47" i="80"/>
  <c r="H47" i="80"/>
  <c r="N46" i="80"/>
  <c r="H46" i="80"/>
  <c r="N45" i="80"/>
  <c r="H45" i="80"/>
  <c r="N43" i="80"/>
  <c r="H43" i="80"/>
  <c r="N42" i="80"/>
  <c r="H42" i="80"/>
  <c r="N39" i="80"/>
  <c r="H39" i="80"/>
  <c r="N38" i="80"/>
  <c r="H38" i="80"/>
  <c r="N37" i="80"/>
  <c r="H37" i="80"/>
  <c r="N36" i="80"/>
  <c r="H36" i="80"/>
  <c r="N35" i="80"/>
  <c r="H35" i="80"/>
  <c r="N32" i="80"/>
  <c r="H32" i="80"/>
  <c r="N31" i="80"/>
  <c r="H31" i="80"/>
  <c r="N30" i="80"/>
  <c r="H30" i="80"/>
  <c r="N29" i="80"/>
  <c r="H29" i="80"/>
  <c r="N28" i="80"/>
  <c r="H28" i="80"/>
  <c r="N27" i="80"/>
  <c r="H27" i="80"/>
  <c r="N26" i="80"/>
  <c r="H26" i="80"/>
  <c r="N25" i="80"/>
  <c r="H25" i="80"/>
  <c r="N22" i="80"/>
  <c r="H22" i="80"/>
  <c r="N21" i="80"/>
  <c r="H21" i="80"/>
  <c r="N20" i="80"/>
  <c r="N18" i="80"/>
  <c r="H18" i="80"/>
  <c r="N17" i="80"/>
  <c r="H17" i="80"/>
  <c r="N16" i="80"/>
  <c r="H16" i="80"/>
  <c r="N15" i="80"/>
  <c r="H15" i="80"/>
  <c r="N14" i="80"/>
  <c r="H14" i="80"/>
  <c r="N13" i="80"/>
  <c r="H13" i="80"/>
  <c r="N12" i="80"/>
  <c r="H12" i="80"/>
  <c r="N11" i="80"/>
  <c r="H11" i="80"/>
  <c r="N10" i="80"/>
  <c r="H10" i="80"/>
  <c r="AP41" i="80"/>
  <c r="AJ41" i="80"/>
  <c r="AP40" i="80"/>
  <c r="AJ40" i="80"/>
  <c r="AP39" i="80"/>
  <c r="AJ39" i="80"/>
  <c r="AP38" i="80"/>
  <c r="AJ38" i="80"/>
  <c r="AP37" i="80"/>
  <c r="AJ37" i="80"/>
  <c r="AP36" i="80"/>
  <c r="AJ36" i="80"/>
  <c r="AP35" i="80"/>
  <c r="AJ35" i="80"/>
  <c r="AP34" i="80"/>
  <c r="AJ34" i="80"/>
  <c r="AP33" i="80"/>
  <c r="AJ33" i="80"/>
  <c r="AP30" i="80"/>
  <c r="AJ30" i="80"/>
  <c r="AP29" i="80"/>
  <c r="AJ29" i="80"/>
  <c r="AP26" i="80"/>
  <c r="AJ26" i="80"/>
  <c r="AP23" i="80"/>
  <c r="AJ23" i="80"/>
  <c r="AP22" i="80"/>
  <c r="AJ22" i="80"/>
  <c r="AP21" i="80"/>
  <c r="AJ21" i="80"/>
  <c r="AP20" i="80"/>
  <c r="AJ20" i="80"/>
  <c r="AP19" i="80"/>
  <c r="AJ19" i="80"/>
  <c r="AP16" i="80"/>
  <c r="AJ16" i="80"/>
  <c r="AP15" i="80"/>
  <c r="AJ15" i="80"/>
  <c r="AP14" i="80"/>
  <c r="AJ14" i="80"/>
  <c r="AP13" i="80"/>
  <c r="AJ13" i="80"/>
  <c r="AP12" i="80"/>
  <c r="AJ12" i="80"/>
  <c r="AP11" i="80"/>
  <c r="AJ11" i="80"/>
  <c r="AP10" i="80"/>
  <c r="AJ10" i="80"/>
  <c r="AP9" i="80"/>
  <c r="AJ9" i="80"/>
  <c r="AP7" i="80"/>
  <c r="AJ7" i="80"/>
  <c r="AB9" i="80"/>
  <c r="V9" i="80"/>
  <c r="N9" i="80"/>
  <c r="H9" i="80"/>
  <c r="AB7" i="80"/>
  <c r="V7" i="80"/>
  <c r="N7" i="80"/>
  <c r="H7" i="80"/>
  <c r="K6" i="79"/>
  <c r="I6" i="79"/>
  <c r="K7" i="79"/>
  <c r="H6" i="79"/>
  <c r="F6" i="79"/>
  <c r="D6" i="79"/>
  <c r="F7" i="79"/>
  <c r="C6" i="79"/>
  <c r="K6" i="78"/>
  <c r="I6" i="78"/>
  <c r="K7" i="78"/>
  <c r="H6" i="78"/>
  <c r="F6" i="78"/>
  <c r="D6" i="78"/>
  <c r="F7" i="78"/>
  <c r="C6" i="78"/>
  <c r="K6" i="77"/>
  <c r="I6" i="77"/>
  <c r="K7" i="77"/>
  <c r="H6" i="77"/>
  <c r="F6" i="77"/>
  <c r="D6" i="77"/>
  <c r="F7" i="77"/>
  <c r="C6" i="77"/>
  <c r="K6" i="72"/>
  <c r="I6" i="72"/>
  <c r="K7" i="72"/>
  <c r="H6" i="72"/>
  <c r="F6" i="72"/>
  <c r="D6" i="72"/>
  <c r="F7" i="72"/>
  <c r="C6" i="72"/>
  <c r="K6" i="71"/>
  <c r="I6" i="71"/>
  <c r="K7" i="71"/>
  <c r="H6" i="71"/>
  <c r="F6" i="71"/>
  <c r="D6" i="71"/>
  <c r="F7" i="71"/>
  <c r="C6" i="71"/>
  <c r="K6" i="70"/>
  <c r="I6" i="70"/>
  <c r="K7" i="70"/>
  <c r="H6" i="70"/>
  <c r="F6" i="70"/>
  <c r="D6" i="70"/>
  <c r="F7" i="70"/>
  <c r="C6" i="70"/>
  <c r="K6" i="69"/>
  <c r="I6" i="69"/>
  <c r="K7" i="69"/>
  <c r="H6" i="69"/>
  <c r="F6" i="69"/>
  <c r="D6" i="69"/>
  <c r="F7" i="69"/>
  <c r="C6" i="69"/>
  <c r="K6" i="68"/>
  <c r="I6" i="68"/>
  <c r="K7" i="68"/>
  <c r="H6" i="68"/>
  <c r="F6" i="68"/>
  <c r="D6" i="68"/>
  <c r="F7" i="68"/>
  <c r="C6" i="68"/>
  <c r="K6" i="67"/>
  <c r="I6" i="67"/>
  <c r="K7" i="67"/>
  <c r="H6" i="67"/>
  <c r="F6" i="67"/>
  <c r="D6" i="67"/>
  <c r="F7" i="67"/>
  <c r="C6" i="67"/>
  <c r="K6" i="66"/>
  <c r="I6" i="66"/>
  <c r="K7" i="66"/>
  <c r="H6" i="66"/>
  <c r="F6" i="66"/>
  <c r="D6" i="66"/>
  <c r="F7" i="66"/>
  <c r="C6" i="66"/>
  <c r="K6" i="65"/>
  <c r="I6" i="65"/>
  <c r="K7" i="65"/>
  <c r="H6" i="65"/>
  <c r="F6" i="65"/>
  <c r="D6" i="65"/>
  <c r="F7" i="65"/>
  <c r="C6" i="65"/>
  <c r="K6" i="64"/>
  <c r="I6" i="64"/>
  <c r="K7" i="64"/>
  <c r="H6" i="64"/>
  <c r="F6" i="64"/>
  <c r="D6" i="64"/>
  <c r="F7" i="64"/>
  <c r="C6" i="64"/>
  <c r="K6" i="63"/>
  <c r="I6" i="63"/>
  <c r="K7" i="63"/>
  <c r="H6" i="63"/>
  <c r="F6" i="63"/>
  <c r="D6" i="63"/>
  <c r="F7" i="63"/>
  <c r="C6" i="63"/>
  <c r="K6" i="62"/>
  <c r="I6" i="62"/>
  <c r="K7" i="62"/>
  <c r="H6" i="62"/>
  <c r="F6" i="62"/>
  <c r="D6" i="62"/>
  <c r="F7" i="62"/>
  <c r="C6" i="62"/>
  <c r="K6" i="61"/>
  <c r="I6" i="61"/>
  <c r="K7" i="61"/>
  <c r="H6" i="61"/>
  <c r="F6" i="61"/>
  <c r="D6" i="61"/>
  <c r="F7" i="61"/>
  <c r="C6" i="61"/>
  <c r="K6" i="60"/>
  <c r="I6" i="60"/>
  <c r="K7" i="60"/>
  <c r="H6" i="60"/>
  <c r="F6" i="60"/>
  <c r="D6" i="60"/>
  <c r="F7" i="60"/>
  <c r="C6" i="60"/>
  <c r="K6" i="59"/>
  <c r="I6" i="59"/>
  <c r="K7" i="59"/>
  <c r="H6" i="59"/>
  <c r="F6" i="59"/>
  <c r="D6" i="59"/>
  <c r="F7" i="59"/>
  <c r="C6" i="59"/>
  <c r="K6" i="57"/>
  <c r="I6" i="57"/>
  <c r="K7" i="57"/>
  <c r="H6" i="57"/>
  <c r="F6" i="57"/>
  <c r="D6" i="57"/>
  <c r="F7" i="57"/>
  <c r="C6" i="57"/>
  <c r="K6" i="56"/>
  <c r="I6" i="56"/>
  <c r="K7" i="56"/>
  <c r="H6" i="56"/>
  <c r="F6" i="56"/>
  <c r="D6" i="56"/>
  <c r="F7" i="56"/>
  <c r="C6" i="56"/>
  <c r="K6" i="55"/>
  <c r="I6" i="55"/>
  <c r="K7" i="55"/>
  <c r="H6" i="55"/>
  <c r="F6" i="55"/>
  <c r="D6" i="55"/>
  <c r="F7" i="55"/>
  <c r="C6" i="55"/>
  <c r="K6" i="54"/>
  <c r="I6" i="54"/>
  <c r="K7" i="54"/>
  <c r="H6" i="54"/>
  <c r="F6" i="54"/>
  <c r="D6" i="54"/>
  <c r="F7" i="54"/>
  <c r="C6" i="54"/>
  <c r="K6" i="53"/>
  <c r="I6" i="53"/>
  <c r="K7" i="53"/>
  <c r="H6" i="53"/>
  <c r="F6" i="53"/>
  <c r="D6" i="53"/>
  <c r="F7" i="53"/>
  <c r="C6" i="53"/>
  <c r="K6" i="52"/>
  <c r="I6" i="52"/>
  <c r="K7" i="52"/>
  <c r="H6" i="52"/>
  <c r="F6" i="52"/>
  <c r="D6" i="52"/>
  <c r="F7" i="52"/>
  <c r="C6" i="52"/>
  <c r="F7" i="51"/>
  <c r="K6" i="51"/>
  <c r="I6" i="51"/>
  <c r="K7" i="51"/>
  <c r="H6" i="51"/>
  <c r="F6" i="51"/>
  <c r="D6" i="51"/>
  <c r="C6" i="51"/>
  <c r="K6" i="50"/>
  <c r="I6" i="50"/>
  <c r="K7" i="50"/>
  <c r="H6" i="50"/>
  <c r="F6" i="50"/>
  <c r="D6" i="50"/>
  <c r="F7" i="50"/>
  <c r="C6" i="50"/>
  <c r="K6" i="49"/>
  <c r="I6" i="49"/>
  <c r="K7" i="49"/>
  <c r="H6" i="49"/>
  <c r="F6" i="49"/>
  <c r="D6" i="49"/>
  <c r="F7" i="49"/>
  <c r="C6" i="49"/>
  <c r="K6" i="48"/>
  <c r="I6" i="48"/>
  <c r="K7" i="48"/>
  <c r="H6" i="48"/>
  <c r="F6" i="48"/>
  <c r="D6" i="48"/>
  <c r="F7" i="48"/>
  <c r="C6" i="48"/>
  <c r="K6" i="47"/>
  <c r="I6" i="47"/>
  <c r="K7" i="47"/>
  <c r="H6" i="47"/>
  <c r="F6" i="47"/>
  <c r="D6" i="47"/>
  <c r="F7" i="47"/>
  <c r="C6" i="47"/>
  <c r="K6" i="46"/>
  <c r="I6" i="46"/>
  <c r="K7" i="46"/>
  <c r="H6" i="46"/>
  <c r="F6" i="46"/>
  <c r="D6" i="46"/>
  <c r="F7" i="46"/>
  <c r="C6" i="46"/>
  <c r="K6" i="45"/>
  <c r="I6" i="45"/>
  <c r="K7" i="45"/>
  <c r="H6" i="45"/>
  <c r="F6" i="45"/>
  <c r="D6" i="45"/>
  <c r="F7" i="45"/>
  <c r="C6" i="45"/>
  <c r="K6" i="44"/>
  <c r="I6" i="44"/>
  <c r="K7" i="44"/>
  <c r="H6" i="44"/>
  <c r="F6" i="44"/>
  <c r="D6" i="44"/>
  <c r="F7" i="44"/>
  <c r="C6" i="44"/>
  <c r="K6" i="43"/>
  <c r="I6" i="43"/>
  <c r="K7" i="43"/>
  <c r="H6" i="43"/>
  <c r="F6" i="43"/>
  <c r="D6" i="43"/>
  <c r="F7" i="43"/>
  <c r="C6" i="43"/>
  <c r="K6" i="42"/>
  <c r="I6" i="42"/>
  <c r="K7" i="42"/>
  <c r="H6" i="42"/>
  <c r="F6" i="42"/>
  <c r="D6" i="42"/>
  <c r="F7" i="42"/>
  <c r="C6" i="42"/>
  <c r="K6" i="41"/>
  <c r="I6" i="41"/>
  <c r="K7" i="41"/>
  <c r="H6" i="41"/>
  <c r="F6" i="41"/>
  <c r="D6" i="41"/>
  <c r="F7" i="41"/>
  <c r="C6" i="41"/>
  <c r="K6" i="40"/>
  <c r="I6" i="40"/>
  <c r="K7" i="40"/>
  <c r="H6" i="40"/>
  <c r="F6" i="40"/>
  <c r="D6" i="40"/>
  <c r="F7" i="40"/>
  <c r="C6" i="40"/>
  <c r="K6" i="39"/>
  <c r="I6" i="39"/>
  <c r="K7" i="39"/>
  <c r="H6" i="39"/>
  <c r="F6" i="39"/>
  <c r="D6" i="39"/>
  <c r="F7" i="39"/>
  <c r="C6" i="39"/>
  <c r="K6" i="38"/>
  <c r="I6" i="38"/>
  <c r="K7" i="38"/>
  <c r="H6" i="38"/>
  <c r="F6" i="38"/>
  <c r="D6" i="38"/>
  <c r="F7" i="38"/>
  <c r="C6" i="38"/>
  <c r="K6" i="37"/>
  <c r="I6" i="37"/>
  <c r="K7" i="37"/>
  <c r="H6" i="37"/>
  <c r="F6" i="37"/>
  <c r="D6" i="37"/>
  <c r="F7" i="37"/>
  <c r="C6" i="37"/>
  <c r="K6" i="36"/>
  <c r="I6" i="36"/>
  <c r="K7" i="36"/>
  <c r="H6" i="36"/>
  <c r="F6" i="36"/>
  <c r="D6" i="36"/>
  <c r="F7" i="36"/>
  <c r="C6" i="36"/>
  <c r="K6" i="35"/>
  <c r="I6" i="35"/>
  <c r="K7" i="35"/>
  <c r="H6" i="35"/>
  <c r="F6" i="35"/>
  <c r="D6" i="35"/>
  <c r="F7" i="35"/>
  <c r="C6" i="35"/>
  <c r="K6" i="34"/>
  <c r="I6" i="34"/>
  <c r="K7" i="34"/>
  <c r="H6" i="34"/>
  <c r="F6" i="34"/>
  <c r="D6" i="34"/>
  <c r="F7" i="34"/>
  <c r="C6" i="34"/>
  <c r="K6" i="33"/>
  <c r="I6" i="33"/>
  <c r="K7" i="33"/>
  <c r="H6" i="33"/>
  <c r="F6" i="33"/>
  <c r="D6" i="33"/>
  <c r="F7" i="33"/>
  <c r="C6" i="33"/>
  <c r="K6" i="32"/>
  <c r="I6" i="32"/>
  <c r="K7" i="32"/>
  <c r="H6" i="32"/>
  <c r="F6" i="32"/>
  <c r="D6" i="32"/>
  <c r="F7" i="32"/>
  <c r="C6" i="32"/>
  <c r="K6" i="31"/>
  <c r="I6" i="31"/>
  <c r="K7" i="31"/>
  <c r="H6" i="31"/>
  <c r="F6" i="31"/>
  <c r="D6" i="31"/>
  <c r="F7" i="31"/>
  <c r="C6" i="31"/>
  <c r="K6" i="30"/>
  <c r="I6" i="30"/>
  <c r="K7" i="30"/>
  <c r="H6" i="30"/>
  <c r="F6" i="30"/>
  <c r="D6" i="30"/>
  <c r="F7" i="30"/>
  <c r="C6" i="30"/>
  <c r="K6" i="29"/>
  <c r="I6" i="29"/>
  <c r="K7" i="29"/>
  <c r="H6" i="29"/>
  <c r="F6" i="29"/>
  <c r="D6" i="29"/>
  <c r="F7" i="29"/>
  <c r="C6" i="29"/>
  <c r="K6" i="28"/>
  <c r="I6" i="28"/>
  <c r="K7" i="28"/>
  <c r="H6" i="28"/>
  <c r="F6" i="28"/>
  <c r="D6" i="28"/>
  <c r="F7" i="28"/>
  <c r="C6" i="28"/>
  <c r="K6" i="27"/>
  <c r="I6" i="27"/>
  <c r="K7" i="27"/>
  <c r="H6" i="27"/>
  <c r="F6" i="27"/>
  <c r="D6" i="27"/>
  <c r="F7" i="27"/>
  <c r="C6" i="27"/>
  <c r="K6" i="26"/>
  <c r="I6" i="26"/>
  <c r="K7" i="26"/>
  <c r="H6" i="26"/>
  <c r="F6" i="26"/>
  <c r="D6" i="26"/>
  <c r="F7" i="26"/>
  <c r="C6" i="26"/>
  <c r="K6" i="25"/>
  <c r="I6" i="25"/>
  <c r="K7" i="25"/>
  <c r="H6" i="25"/>
  <c r="F6" i="25"/>
  <c r="D6" i="25"/>
  <c r="F7" i="25"/>
  <c r="C6" i="25"/>
  <c r="K6" i="24"/>
  <c r="I6" i="24"/>
  <c r="K7" i="24"/>
  <c r="H6" i="24"/>
  <c r="F6" i="24"/>
  <c r="D6" i="24"/>
  <c r="F7" i="24"/>
  <c r="C6" i="24"/>
  <c r="K6" i="23"/>
  <c r="I6" i="23"/>
  <c r="K7" i="23"/>
  <c r="H6" i="23"/>
  <c r="F6" i="23"/>
  <c r="D6" i="23"/>
  <c r="F7" i="23"/>
  <c r="C6" i="23"/>
  <c r="K6" i="22"/>
  <c r="I6" i="22"/>
  <c r="K7" i="22"/>
  <c r="H6" i="22"/>
  <c r="F6" i="22"/>
  <c r="D6" i="22"/>
  <c r="F7" i="22"/>
  <c r="C6" i="22"/>
  <c r="K6" i="21"/>
  <c r="I6" i="21"/>
  <c r="K7" i="21"/>
  <c r="H6" i="21"/>
  <c r="F6" i="21"/>
  <c r="D6" i="21"/>
  <c r="F7" i="21"/>
  <c r="C6" i="21"/>
  <c r="K6" i="20"/>
  <c r="I6" i="20"/>
  <c r="K7" i="20"/>
  <c r="H6" i="20"/>
  <c r="F6" i="20"/>
  <c r="D6" i="20"/>
  <c r="F7" i="20"/>
  <c r="C6" i="20"/>
  <c r="K6" i="19"/>
  <c r="I6" i="19"/>
  <c r="H6" i="19"/>
  <c r="F6" i="19"/>
  <c r="D6" i="19"/>
  <c r="F7" i="19"/>
  <c r="C6" i="19"/>
  <c r="K6" i="18"/>
  <c r="I6" i="18"/>
  <c r="K7" i="18"/>
  <c r="H6" i="18"/>
  <c r="F6" i="18"/>
  <c r="D6" i="18"/>
  <c r="F7" i="18"/>
  <c r="C6" i="18"/>
  <c r="K6" i="17"/>
  <c r="I6" i="17"/>
  <c r="K7" i="17"/>
  <c r="H6" i="17"/>
  <c r="F6" i="17"/>
  <c r="D6" i="17"/>
  <c r="F7" i="17"/>
  <c r="C6" i="17"/>
  <c r="K6" i="16"/>
  <c r="I6" i="16"/>
  <c r="K7" i="16"/>
  <c r="H6" i="16"/>
  <c r="F6" i="16"/>
  <c r="D6" i="16"/>
  <c r="F7" i="16"/>
  <c r="C6" i="16"/>
  <c r="K6" i="15"/>
  <c r="I6" i="15"/>
  <c r="K7" i="15"/>
  <c r="H6" i="15"/>
  <c r="F6" i="15"/>
  <c r="D6" i="15"/>
  <c r="F7" i="15"/>
  <c r="C6" i="15"/>
  <c r="K6" i="14"/>
  <c r="I6" i="14"/>
  <c r="K7" i="14"/>
  <c r="H6" i="14"/>
  <c r="F6" i="14"/>
  <c r="D6" i="14"/>
  <c r="F7" i="14"/>
  <c r="C6" i="14"/>
  <c r="K6" i="13"/>
  <c r="I6" i="13"/>
  <c r="K7" i="13"/>
  <c r="H6" i="13"/>
  <c r="F6" i="13"/>
  <c r="D6" i="13"/>
  <c r="F7" i="13"/>
  <c r="C6" i="13"/>
  <c r="K6" i="12"/>
  <c r="I6" i="12"/>
  <c r="K7" i="12"/>
  <c r="H6" i="12"/>
  <c r="F6" i="12"/>
  <c r="D6" i="12"/>
  <c r="F7" i="12"/>
  <c r="C6" i="12"/>
  <c r="K6" i="11"/>
  <c r="I6" i="11"/>
  <c r="K7" i="11"/>
  <c r="H6" i="11"/>
  <c r="F6" i="11"/>
  <c r="D6" i="11"/>
  <c r="F7" i="11"/>
  <c r="C6" i="11"/>
  <c r="K6" i="10"/>
  <c r="I6" i="10"/>
  <c r="K7" i="10"/>
  <c r="H6" i="10"/>
  <c r="F6" i="10"/>
  <c r="D6" i="10"/>
  <c r="F7" i="10"/>
  <c r="C6" i="10"/>
  <c r="K6" i="9"/>
  <c r="I6" i="9"/>
  <c r="K7" i="9"/>
  <c r="H6" i="9"/>
  <c r="F6" i="9"/>
  <c r="D6" i="9"/>
  <c r="F7" i="9"/>
  <c r="C6" i="9"/>
  <c r="K6" i="8"/>
  <c r="I6" i="8"/>
  <c r="K7" i="8"/>
  <c r="H6" i="8"/>
  <c r="F6" i="8"/>
  <c r="D6" i="8"/>
  <c r="F7" i="8"/>
  <c r="C6" i="8"/>
  <c r="K6" i="7"/>
  <c r="I6" i="7"/>
  <c r="K7" i="7"/>
  <c r="H6" i="7"/>
  <c r="F6" i="7"/>
  <c r="D6" i="7"/>
  <c r="F7" i="7"/>
  <c r="C6" i="7"/>
  <c r="K6" i="6"/>
  <c r="I6" i="6"/>
  <c r="K7" i="6"/>
  <c r="H6" i="6"/>
  <c r="F6" i="6"/>
  <c r="D6" i="6"/>
  <c r="F7" i="6"/>
  <c r="C6" i="6"/>
  <c r="K6" i="5"/>
  <c r="I6" i="5"/>
  <c r="K7" i="5"/>
  <c r="H6" i="5"/>
  <c r="F6" i="5"/>
  <c r="D6" i="5"/>
  <c r="F7" i="5"/>
  <c r="C6" i="5"/>
  <c r="K6" i="4"/>
  <c r="I6" i="4"/>
  <c r="K7" i="4"/>
  <c r="H6" i="4"/>
  <c r="F6" i="4"/>
  <c r="D6" i="4"/>
  <c r="F7" i="4"/>
  <c r="C6" i="4"/>
  <c r="K6" i="3"/>
  <c r="I6" i="3"/>
  <c r="K7" i="3"/>
  <c r="H6" i="3"/>
  <c r="F6" i="3"/>
  <c r="D6" i="3"/>
  <c r="F7" i="3"/>
  <c r="C6" i="3"/>
  <c r="K6" i="2"/>
  <c r="I6" i="2"/>
  <c r="K7" i="2"/>
  <c r="H6" i="2"/>
  <c r="F6" i="2"/>
  <c r="D6" i="2"/>
  <c r="F7" i="2"/>
  <c r="C6" i="2"/>
  <c r="K7" i="19"/>
  <c r="N19" i="80"/>
</calcChain>
</file>

<file path=xl/sharedStrings.xml><?xml version="1.0" encoding="utf-8"?>
<sst xmlns="http://schemas.openxmlformats.org/spreadsheetml/2006/main" count="5624" uniqueCount="370">
  <si>
    <t>NO BORRAR ESTA HOJA YA QUE SU PRESENCIA ES NECESARIA PARA EL FUNCIONAMIENTO DEL PROGRAMA</t>
  </si>
  <si>
    <t>AVANCES DE SUPERFICIE Y PRODUCCIÓN</t>
  </si>
  <si>
    <t>PROVINCIAS</t>
  </si>
  <si>
    <t>SUPERFICIES (HA)</t>
  </si>
  <si>
    <t>PRODUCCIONES (1000 TM)</t>
  </si>
  <si>
    <t>Y</t>
  </si>
  <si>
    <t>CC-AA</t>
  </si>
  <si>
    <t>PROVISIONAL</t>
  </si>
  <si>
    <t>15 A Coruña</t>
  </si>
  <si>
    <t>27 Lugo</t>
  </si>
  <si>
    <t>32 Ourense</t>
  </si>
  <si>
    <t>36 Pontevedra</t>
  </si>
  <si>
    <t xml:space="preserve">   GALICIA</t>
  </si>
  <si>
    <t>33 P. DE ASTURIAS</t>
  </si>
  <si>
    <t>39 CANTABRIA</t>
  </si>
  <si>
    <t xml:space="preserve"> 1 Álava</t>
  </si>
  <si>
    <t>20 Guipúzcoa</t>
  </si>
  <si>
    <t>48 Vizcaya</t>
  </si>
  <si>
    <t xml:space="preserve">   PAIS VASCO</t>
  </si>
  <si>
    <t>31 NAVARRA</t>
  </si>
  <si>
    <t>26 LA RIOJA</t>
  </si>
  <si>
    <t>22 Huesca</t>
  </si>
  <si>
    <t>44 Teruel</t>
  </si>
  <si>
    <t>50 Zaragoza</t>
  </si>
  <si>
    <t xml:space="preserve">   ARAGÓN</t>
  </si>
  <si>
    <t xml:space="preserve"> 8 Barcelona</t>
  </si>
  <si>
    <t>17 Girona</t>
  </si>
  <si>
    <t>25 Lleida</t>
  </si>
  <si>
    <t>43 Tarragona</t>
  </si>
  <si>
    <t xml:space="preserve">   CATALUÑA</t>
  </si>
  <si>
    <t xml:space="preserve"> 7 BALEARES</t>
  </si>
  <si>
    <t xml:space="preserve"> 5 Ávila</t>
  </si>
  <si>
    <t xml:space="preserve"> 9 Burgos</t>
  </si>
  <si>
    <t>24 León</t>
  </si>
  <si>
    <t>34 Palencia</t>
  </si>
  <si>
    <t>37 Salamanca</t>
  </si>
  <si>
    <t>40 Segovia</t>
  </si>
  <si>
    <t>42 Soria</t>
  </si>
  <si>
    <t>47 Valladolid</t>
  </si>
  <si>
    <t>49 Zamora</t>
  </si>
  <si>
    <t xml:space="preserve">   CASTILLA Y LEÓN</t>
  </si>
  <si>
    <t>28 MADRID</t>
  </si>
  <si>
    <t xml:space="preserve"> 2 Albacete</t>
  </si>
  <si>
    <t>13 Ciudad Real</t>
  </si>
  <si>
    <t>16 Cuenca</t>
  </si>
  <si>
    <t>19 Guadalajara</t>
  </si>
  <si>
    <t>45 Toledo</t>
  </si>
  <si>
    <t xml:space="preserve">   CASTILLA-MANCHA</t>
  </si>
  <si>
    <t xml:space="preserve"> 3 Alicante</t>
  </si>
  <si>
    <t>12 Castellón</t>
  </si>
  <si>
    <t>46 Valencia</t>
  </si>
  <si>
    <t xml:space="preserve">   C. VALENCIANA</t>
  </si>
  <si>
    <t>30 R. DE MURCIA</t>
  </si>
  <si>
    <t xml:space="preserve"> 6 Badajoz</t>
  </si>
  <si>
    <t>10 Cáceres</t>
  </si>
  <si>
    <t xml:space="preserve">   EXTREMADURA</t>
  </si>
  <si>
    <t xml:space="preserve"> 4 Almería</t>
  </si>
  <si>
    <t>11 Cádiz</t>
  </si>
  <si>
    <t>14 Córdoba</t>
  </si>
  <si>
    <t>18 Granada</t>
  </si>
  <si>
    <t>21 Huelva</t>
  </si>
  <si>
    <t>23 Jaén</t>
  </si>
  <si>
    <t>29 Málaga</t>
  </si>
  <si>
    <t>41 Sevilla</t>
  </si>
  <si>
    <t xml:space="preserve">   ANDALUCÍA</t>
  </si>
  <si>
    <t>35 Palmas (Las)</t>
  </si>
  <si>
    <t>38 S. C. Tenerife</t>
  </si>
  <si>
    <t xml:space="preserve">   CANARIAS</t>
  </si>
  <si>
    <t xml:space="preserve">   ESPAÑA</t>
  </si>
  <si>
    <t>TRIGO BLANDO</t>
  </si>
  <si>
    <t>2023 NOVIEMBRE</t>
  </si>
  <si>
    <t>TRIGO DURO</t>
  </si>
  <si>
    <t>TRIGO TOTAL</t>
  </si>
  <si>
    <t>CEBADA DE SEIS CARRERAS</t>
  </si>
  <si>
    <t>AVENA</t>
  </si>
  <si>
    <t>CENTENO</t>
  </si>
  <si>
    <t>TRITICALE</t>
  </si>
  <si>
    <t>MAÍZ</t>
  </si>
  <si>
    <t>SORGO</t>
  </si>
  <si>
    <t>ARROZ</t>
  </si>
  <si>
    <t>JUDÍAS SECAS</t>
  </si>
  <si>
    <t>HABAS SECAS</t>
  </si>
  <si>
    <t>GUISANTES SECOS</t>
  </si>
  <si>
    <t>VEZA</t>
  </si>
  <si>
    <t>ALTRAMUZ DULCE</t>
  </si>
  <si>
    <t>YEROS</t>
  </si>
  <si>
    <t>PATATA EXTRATEMPRANA</t>
  </si>
  <si>
    <t>PATATA TARDÍA</t>
  </si>
  <si>
    <t>PATATA TOTAL</t>
  </si>
  <si>
    <t>REMOLACHA AZUCARERA (R. VERANO)</t>
  </si>
  <si>
    <t>ALGODÓN</t>
  </si>
  <si>
    <t>GIRASOL</t>
  </si>
  <si>
    <t>SOJA</t>
  </si>
  <si>
    <t>COLZA</t>
  </si>
  <si>
    <t>TABACO</t>
  </si>
  <si>
    <t>MAÍZ FORRAJERO</t>
  </si>
  <si>
    <t>ALFALFA</t>
  </si>
  <si>
    <t>VEZA PARA FORRAJE</t>
  </si>
  <si>
    <t>COL REPOLLO TOTAL</t>
  </si>
  <si>
    <t>LECHUGA TOTAL</t>
  </si>
  <si>
    <t>SANDÍA</t>
  </si>
  <si>
    <t>MELÓN</t>
  </si>
  <si>
    <t>TOMATE (REC. 1-I/31-V)</t>
  </si>
  <si>
    <t>TOMATE (REC. 1-X/31XII)</t>
  </si>
  <si>
    <t>TOMATE CONSERVA</t>
  </si>
  <si>
    <t>PIMIENTO TOTAL</t>
  </si>
  <si>
    <t>PIMIENTO CONSERVA</t>
  </si>
  <si>
    <t>FRESA Y FRESÓN</t>
  </si>
  <si>
    <t>ALCACHOFA</t>
  </si>
  <si>
    <t>COLIFLOR</t>
  </si>
  <si>
    <t>CEBOLLA BABOSA</t>
  </si>
  <si>
    <t>OTRAS CEBOLLAS</t>
  </si>
  <si>
    <t>CEBOLLA TOTAL</t>
  </si>
  <si>
    <t>JUDÍAS VERDES</t>
  </si>
  <si>
    <t>ENDIVIAS</t>
  </si>
  <si>
    <t>ESPINACAS</t>
  </si>
  <si>
    <t>CHAMPIÑÓN</t>
  </si>
  <si>
    <t>OTRAS SETAS</t>
  </si>
  <si>
    <t>BRÓCOLI</t>
  </si>
  <si>
    <t>APIO</t>
  </si>
  <si>
    <t>PEPINILLO</t>
  </si>
  <si>
    <t>BERENJENA</t>
  </si>
  <si>
    <t>CALABAZA</t>
  </si>
  <si>
    <t>ZANAHORIA</t>
  </si>
  <si>
    <t>PUERRO</t>
  </si>
  <si>
    <t>NARANJA DULCE</t>
  </si>
  <si>
    <t>LIMÓN</t>
  </si>
  <si>
    <t>MANZANA SIDRA</t>
  </si>
  <si>
    <t>MANZANA DE MESA</t>
  </si>
  <si>
    <t>PERA TOTAL</t>
  </si>
  <si>
    <t>ALBARICOQUE</t>
  </si>
  <si>
    <t>CEREZA Y GUINDA</t>
  </si>
  <si>
    <t>CIRUELA</t>
  </si>
  <si>
    <t>PLÁTANO</t>
  </si>
  <si>
    <t>KIWI</t>
  </si>
  <si>
    <t>AGUACATE</t>
  </si>
  <si>
    <t>NUEZ</t>
  </si>
  <si>
    <t>CASTAÑA</t>
  </si>
  <si>
    <t>ALMENDRA</t>
  </si>
  <si>
    <t>AVELLANA</t>
  </si>
  <si>
    <t>ACEITUNA DE ADEREZO</t>
  </si>
  <si>
    <t>ACEITUNA DE ALMAZARA</t>
  </si>
  <si>
    <t>ACEITE</t>
  </si>
  <si>
    <t>RESUMEN DE LOS AVANCES DE SUPERFICIES Y PRODUCCIONES AGRÍCOLAS</t>
  </si>
  <si>
    <t>TOTALES NACIONALES</t>
  </si>
  <si>
    <t>SUPERFICIES (Miles de Hectáreas)</t>
  </si>
  <si>
    <t>PRODUCCIONES (Miles de Toneladas)</t>
  </si>
  <si>
    <t>CULTIVOS</t>
  </si>
  <si>
    <t>PROVIS.</t>
  </si>
  <si>
    <t>AVANCE</t>
  </si>
  <si>
    <t>NOVIEMBRE 2023</t>
  </si>
  <si>
    <t>CEREALES</t>
  </si>
  <si>
    <t>trigo blando</t>
  </si>
  <si>
    <t>trigo duro</t>
  </si>
  <si>
    <t>trigo total</t>
  </si>
  <si>
    <t>cebada de seis carreras</t>
  </si>
  <si>
    <t>avena</t>
  </si>
  <si>
    <t>centeno</t>
  </si>
  <si>
    <t>triticale</t>
  </si>
  <si>
    <t>LEGUMINOSAS GRANO</t>
  </si>
  <si>
    <t>habas secas</t>
  </si>
  <si>
    <t>guisantes secos</t>
  </si>
  <si>
    <t>veza</t>
  </si>
  <si>
    <t>altramuz dulce</t>
  </si>
  <si>
    <t>yeros</t>
  </si>
  <si>
    <t>TUBÉRCULOS</t>
  </si>
  <si>
    <t>patata extratemprana</t>
  </si>
  <si>
    <t>CULTIVOS INDUSTRIALES</t>
  </si>
  <si>
    <t>remolacha azucarera (r. verano)</t>
  </si>
  <si>
    <t>colza</t>
  </si>
  <si>
    <t>HORTALIZAS</t>
  </si>
  <si>
    <t>tomate (rec. 1-i/31-v)</t>
  </si>
  <si>
    <t>fresa y fresón</t>
  </si>
  <si>
    <t>cebolla babosa</t>
  </si>
  <si>
    <t>apio</t>
  </si>
  <si>
    <t>berenjena</t>
  </si>
  <si>
    <t>zanahoria</t>
  </si>
  <si>
    <t>puerro</t>
  </si>
  <si>
    <t>cebada de dos carreras</t>
  </si>
  <si>
    <t>cebada total</t>
  </si>
  <si>
    <t>maíz</t>
  </si>
  <si>
    <t>sorgo</t>
  </si>
  <si>
    <t>judías secas</t>
  </si>
  <si>
    <t>lentejas</t>
  </si>
  <si>
    <t>garbanzos</t>
  </si>
  <si>
    <t>patata temprana</t>
  </si>
  <si>
    <t>patata media estación</t>
  </si>
  <si>
    <t>patata tardía</t>
  </si>
  <si>
    <t>patata total</t>
  </si>
  <si>
    <t>remolacha azucarera (r. invierno)</t>
  </si>
  <si>
    <t>girasol</t>
  </si>
  <si>
    <t>soja</t>
  </si>
  <si>
    <t>CULTIVOS FORRAJEROS</t>
  </si>
  <si>
    <t>col repollo total</t>
  </si>
  <si>
    <t>espárrago</t>
  </si>
  <si>
    <t>lechuga total</t>
  </si>
  <si>
    <t>sandía</t>
  </si>
  <si>
    <t>melón</t>
  </si>
  <si>
    <t>tomate (rec. 1-vi/30-ix)</t>
  </si>
  <si>
    <t>tomate (rec. 1-x/31xii)</t>
  </si>
  <si>
    <t>tomate total</t>
  </si>
  <si>
    <t>pimiento conserva</t>
  </si>
  <si>
    <t>alcachofa</t>
  </si>
  <si>
    <t>coliflor</t>
  </si>
  <si>
    <t>ajo</t>
  </si>
  <si>
    <t>cebolla grano y medio grano</t>
  </si>
  <si>
    <t>otras cebollas</t>
  </si>
  <si>
    <t>cebolla total</t>
  </si>
  <si>
    <t>judías verdes</t>
  </si>
  <si>
    <t>escarolas</t>
  </si>
  <si>
    <t>espinacas</t>
  </si>
  <si>
    <t>brócoli</t>
  </si>
  <si>
    <t>pepino</t>
  </si>
  <si>
    <t>calabaza</t>
  </si>
  <si>
    <t>calabacín</t>
  </si>
  <si>
    <t>CÍTRICOS</t>
  </si>
  <si>
    <t>naranja dulce</t>
  </si>
  <si>
    <t>limón</t>
  </si>
  <si>
    <t>pomelo</t>
  </si>
  <si>
    <t>satsumas</t>
  </si>
  <si>
    <t>clementinas</t>
  </si>
  <si>
    <t>híbridos (mandarina)</t>
  </si>
  <si>
    <t>FRUTALES</t>
  </si>
  <si>
    <t>manzana sidra</t>
  </si>
  <si>
    <t>manzana de mesa</t>
  </si>
  <si>
    <t>pera total</t>
  </si>
  <si>
    <t>albaricoque</t>
  </si>
  <si>
    <t>cereza y guinda</t>
  </si>
  <si>
    <t>ciruela</t>
  </si>
  <si>
    <t>plátano</t>
  </si>
  <si>
    <t>higo</t>
  </si>
  <si>
    <t>kiwi</t>
  </si>
  <si>
    <t>aguacate</t>
  </si>
  <si>
    <t>nectarina</t>
  </si>
  <si>
    <t>castaña</t>
  </si>
  <si>
    <t>frambuesa</t>
  </si>
  <si>
    <t>OLIVAR</t>
  </si>
  <si>
    <t>aceituna de aderezo</t>
  </si>
  <si>
    <t>aceituna de almazara</t>
  </si>
  <si>
    <t>aceite</t>
  </si>
  <si>
    <t>ÍNDICE</t>
  </si>
  <si>
    <t>página:</t>
  </si>
  <si>
    <t xml:space="preserve"> trigo blando</t>
  </si>
  <si>
    <t xml:space="preserve"> trigo duro</t>
  </si>
  <si>
    <t xml:space="preserve"> trigo total</t>
  </si>
  <si>
    <t xml:space="preserve"> cebada de seis carreras</t>
  </si>
  <si>
    <t xml:space="preserve"> avena</t>
  </si>
  <si>
    <t xml:space="preserve"> centeno</t>
  </si>
  <si>
    <t xml:space="preserve"> triticale</t>
  </si>
  <si>
    <t xml:space="preserve"> maíz</t>
  </si>
  <si>
    <t xml:space="preserve"> sorgo</t>
  </si>
  <si>
    <t xml:space="preserve"> arroz</t>
  </si>
  <si>
    <t xml:space="preserve"> judías secas</t>
  </si>
  <si>
    <t xml:space="preserve"> habas secas</t>
  </si>
  <si>
    <t xml:space="preserve"> guisantes secos</t>
  </si>
  <si>
    <t xml:space="preserve"> veza</t>
  </si>
  <si>
    <t xml:space="preserve"> altramuz dulce</t>
  </si>
  <si>
    <t xml:space="preserve"> yeros</t>
  </si>
  <si>
    <t xml:space="preserve"> patata extratemprana</t>
  </si>
  <si>
    <t xml:space="preserve"> patata tardía</t>
  </si>
  <si>
    <t xml:space="preserve"> patata total</t>
  </si>
  <si>
    <t xml:space="preserve"> remolacha azucarera (r. verano)</t>
  </si>
  <si>
    <t xml:space="preserve"> algodón</t>
  </si>
  <si>
    <t xml:space="preserve"> girasol</t>
  </si>
  <si>
    <t xml:space="preserve"> soja</t>
  </si>
  <si>
    <t xml:space="preserve"> colza</t>
  </si>
  <si>
    <t xml:space="preserve"> tabaco</t>
  </si>
  <si>
    <t xml:space="preserve"> maíz forrajero</t>
  </si>
  <si>
    <t xml:space="preserve"> alfalfa</t>
  </si>
  <si>
    <t xml:space="preserve"> veza para forraje</t>
  </si>
  <si>
    <t xml:space="preserve"> col repollo total</t>
  </si>
  <si>
    <t xml:space="preserve"> lechuga total</t>
  </si>
  <si>
    <t xml:space="preserve"> sandía</t>
  </si>
  <si>
    <t xml:space="preserve"> melón</t>
  </si>
  <si>
    <t xml:space="preserve"> tomate (rec. 1-i/31-v)</t>
  </si>
  <si>
    <t xml:space="preserve"> tomate (rec. 1-x/31xii)</t>
  </si>
  <si>
    <t xml:space="preserve"> tomate conserva</t>
  </si>
  <si>
    <t xml:space="preserve"> pimiento total</t>
  </si>
  <si>
    <t xml:space="preserve"> pimiento conserva</t>
  </si>
  <si>
    <t xml:space="preserve"> fresa y fresón</t>
  </si>
  <si>
    <t xml:space="preserve"> alcachofa</t>
  </si>
  <si>
    <t xml:space="preserve"> coliflor</t>
  </si>
  <si>
    <t xml:space="preserve"> cebolla babosa</t>
  </si>
  <si>
    <t xml:space="preserve"> otras cebollas</t>
  </si>
  <si>
    <t xml:space="preserve"> cebolla total</t>
  </si>
  <si>
    <t xml:space="preserve"> judías verdes</t>
  </si>
  <si>
    <t xml:space="preserve"> endivias</t>
  </si>
  <si>
    <t xml:space="preserve"> espinacas</t>
  </si>
  <si>
    <t xml:space="preserve"> champiñón</t>
  </si>
  <si>
    <t xml:space="preserve"> otras setas</t>
  </si>
  <si>
    <t xml:space="preserve"> brócoli</t>
  </si>
  <si>
    <t xml:space="preserve"> apio</t>
  </si>
  <si>
    <t xml:space="preserve"> pepinillo</t>
  </si>
  <si>
    <t xml:space="preserve"> berenjena</t>
  </si>
  <si>
    <t xml:space="preserve"> calabaza</t>
  </si>
  <si>
    <t xml:space="preserve"> zanahoria</t>
  </si>
  <si>
    <t xml:space="preserve"> puerro</t>
  </si>
  <si>
    <t xml:space="preserve"> naranja dulce</t>
  </si>
  <si>
    <t xml:space="preserve"> limón</t>
  </si>
  <si>
    <t xml:space="preserve"> manzana sidra</t>
  </si>
  <si>
    <t xml:space="preserve"> manzana de mesa</t>
  </si>
  <si>
    <t xml:space="preserve"> pera total</t>
  </si>
  <si>
    <t xml:space="preserve"> albaricoque</t>
  </si>
  <si>
    <t xml:space="preserve"> cereza y guinda</t>
  </si>
  <si>
    <t xml:space="preserve"> ciruela</t>
  </si>
  <si>
    <t xml:space="preserve"> plátano</t>
  </si>
  <si>
    <t xml:space="preserve"> kiwi</t>
  </si>
  <si>
    <t xml:space="preserve"> aguacate</t>
  </si>
  <si>
    <t xml:space="preserve"> nuez</t>
  </si>
  <si>
    <t xml:space="preserve"> castaña</t>
  </si>
  <si>
    <t xml:space="preserve"> almendra</t>
  </si>
  <si>
    <t xml:space="preserve"> avellana</t>
  </si>
  <si>
    <t xml:space="preserve"> aceituna de aderezo</t>
  </si>
  <si>
    <t xml:space="preserve"> aceituna de almazara</t>
  </si>
  <si>
    <t xml:space="preserve"> aceite</t>
  </si>
  <si>
    <t>SUBSECRETARÍA</t>
  </si>
  <si>
    <t>SECRETARÍA GENERAL TÉCNICA</t>
  </si>
  <si>
    <t>SUBDIRECCIÓN GENERAL DE ESTADÍSTICAS AGROALIMENTARIAS</t>
  </si>
  <si>
    <t>Servicio de Estadísticas Agrarias</t>
  </si>
  <si>
    <t>AVANCES DE SUPERFICIES Y PRODUCCIONES AGRÍCOLAS</t>
  </si>
  <si>
    <t>1. COMENTARIO</t>
  </si>
  <si>
    <t>2. ÍNDICE</t>
  </si>
  <si>
    <t>ESTIMACIONES DE NOVIEMBRE</t>
  </si>
  <si>
    <t xml:space="preserve">     http://www.mapa.es/</t>
  </si>
  <si>
    <t>DEFINITIVO</t>
  </si>
  <si>
    <t>DEFINIT.</t>
  </si>
  <si>
    <t>MES (1)</t>
  </si>
  <si>
    <t>cereales otoño invierno</t>
  </si>
  <si>
    <t>arroz (2)</t>
  </si>
  <si>
    <t>remolacha total</t>
  </si>
  <si>
    <t>algodón (3)</t>
  </si>
  <si>
    <t>tabaco (4)</t>
  </si>
  <si>
    <t>maíz forrajero (5)</t>
  </si>
  <si>
    <t>alfalfa (5)</t>
  </si>
  <si>
    <t>veza para forraje (5)</t>
  </si>
  <si>
    <t>tomate conserva (6)</t>
  </si>
  <si>
    <t>pimiento total (7)</t>
  </si>
  <si>
    <t>guisantes verdes (8)</t>
  </si>
  <si>
    <t>mandarina total (11)</t>
  </si>
  <si>
    <t>manzana total</t>
  </si>
  <si>
    <t>(1) Mes al que corresponde la última estimación</t>
  </si>
  <si>
    <t>(2) Arroz cáscara</t>
  </si>
  <si>
    <t>(3) Producción bruta para fibra</t>
  </si>
  <si>
    <t>(4) Tabaco seco no fermentado</t>
  </si>
  <si>
    <t>(5) Producción en verde</t>
  </si>
  <si>
    <t>(6) Incluido en el tomate "de verano" (rec. 1-vi/30-ix)</t>
  </si>
  <si>
    <t>(7) Incluye el de conserva y el destinado a pimentón</t>
  </si>
  <si>
    <t/>
  </si>
  <si>
    <t>(8) Con vaina</t>
  </si>
  <si>
    <t>(9) La superficie se expresa en miles de áreas</t>
  </si>
  <si>
    <t>(10) Incluye los grelos pero no el nabo forrajero</t>
  </si>
  <si>
    <t>(11) Satsumas, Clementinas e Híbridos de mandarina</t>
  </si>
  <si>
    <t>(12) Incluye el paraguayo o "melocotón plano" y las "pavías", pero no las nectarinas</t>
  </si>
  <si>
    <t xml:space="preserve">(13) Los datos se dan con cáscara, no en grano. Coeficientes de conversión, según variedades: Almendra y Nuez: 3´3 - 4 , Avellana: 2 - 2´3 </t>
  </si>
  <si>
    <t>habas verdes (8)</t>
  </si>
  <si>
    <t>champiñón (9)</t>
  </si>
  <si>
    <t>otras setas (9)</t>
  </si>
  <si>
    <t>pepinillo (9)</t>
  </si>
  <si>
    <t>nabo (10)</t>
  </si>
  <si>
    <t>rábano (9)</t>
  </si>
  <si>
    <t>melocotón (12)</t>
  </si>
  <si>
    <t>nuez (13)</t>
  </si>
  <si>
    <t>almendra (13)</t>
  </si>
  <si>
    <t>avellana (13)</t>
  </si>
  <si>
    <t>3. DISPONIBLE EN LA WEB DEL MAPA:</t>
  </si>
  <si>
    <t>FECHA: Madrid, 17/01/2024</t>
  </si>
  <si>
    <t xml:space="preserve">   Resumen de cifras nacionales ....................................................................................................... páginas 11 y 13</t>
  </si>
  <si>
    <t xml:space="preserve">   Análisis provincial y autonómico ................................................................................................... páginas 15 y 87</t>
  </si>
  <si>
    <t xml:space="preserve">(14) La superficie de endivia indica la superficie de raíz de endivia mientras que la producción de endivia recoge la endivia de hoja por lo que no tienen que estar ligadas. </t>
  </si>
  <si>
    <t>endivias (9)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</si>
</sst>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Courier"/>
      <family val="3"/>
    </font>
    <font>
      <b/>
      <sz val="12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8" fillId="0" borderId="0"/>
  </cellStyleXfs>
  <cellXfs count="177">
    <xf numFmtId="0" fontId="0" fillId="0" borderId="0" xfId="0"/>
    <xf numFmtId="0" fontId="3" fillId="0" borderId="0" xfId="1" applyFont="1" applyAlignment="1">
      <alignment vertical="justify"/>
    </xf>
    <xf numFmtId="0" fontId="3" fillId="2" borderId="0" xfId="1" applyFont="1" applyFill="1" applyAlignment="1">
      <alignment vertical="justify"/>
    </xf>
    <xf numFmtId="0" fontId="4" fillId="2" borderId="0" xfId="1" applyFont="1" applyFill="1" applyAlignment="1">
      <alignment vertical="center"/>
    </xf>
    <xf numFmtId="0" fontId="4" fillId="2" borderId="0" xfId="1" quotePrefix="1" applyFont="1" applyFill="1" applyAlignment="1">
      <alignment horizontal="left" vertical="justify"/>
    </xf>
    <xf numFmtId="0" fontId="4" fillId="2" borderId="0" xfId="1" applyFont="1" applyFill="1" applyAlignment="1">
      <alignment horizontal="left" vertical="center"/>
    </xf>
    <xf numFmtId="0" fontId="1" fillId="0" borderId="0" xfId="1"/>
    <xf numFmtId="0" fontId="5" fillId="3" borderId="1" xfId="1" quotePrefix="1" applyFont="1" applyFill="1" applyBorder="1" applyAlignment="1">
      <alignment horizontal="center" vertical="justify"/>
    </xf>
    <xf numFmtId="0" fontId="5" fillId="2" borderId="0" xfId="1" applyFont="1" applyFill="1" applyAlignment="1">
      <alignment vertical="justify"/>
    </xf>
    <xf numFmtId="0" fontId="4" fillId="0" borderId="0" xfId="1" applyFont="1" applyAlignment="1">
      <alignment vertical="justify"/>
    </xf>
    <xf numFmtId="0" fontId="5" fillId="3" borderId="2" xfId="1" quotePrefix="1" applyFont="1" applyFill="1" applyBorder="1" applyAlignment="1">
      <alignment horizontal="center" vertical="justify"/>
    </xf>
    <xf numFmtId="0" fontId="5" fillId="3" borderId="3" xfId="1" applyFont="1" applyFill="1" applyBorder="1" applyAlignment="1">
      <alignment vertical="justify"/>
    </xf>
    <xf numFmtId="0" fontId="5" fillId="3" borderId="4" xfId="1" applyFont="1" applyFill="1" applyBorder="1" applyAlignment="1">
      <alignment vertical="justify"/>
    </xf>
    <xf numFmtId="0" fontId="5" fillId="3" borderId="5" xfId="1" applyFont="1" applyFill="1" applyBorder="1" applyAlignment="1">
      <alignment vertical="justify"/>
    </xf>
    <xf numFmtId="1" fontId="5" fillId="3" borderId="6" xfId="1" applyNumberFormat="1" applyFont="1" applyFill="1" applyBorder="1" applyAlignment="1">
      <alignment horizontal="center" vertical="justify"/>
    </xf>
    <xf numFmtId="1" fontId="5" fillId="3" borderId="7" xfId="1" applyNumberFormat="1" applyFont="1" applyFill="1" applyBorder="1" applyAlignment="1">
      <alignment horizontal="center" vertical="justify"/>
    </xf>
    <xf numFmtId="1" fontId="5" fillId="3" borderId="8" xfId="1" applyNumberFormat="1" applyFont="1" applyFill="1" applyBorder="1" applyAlignment="1">
      <alignment horizontal="center" vertical="justify"/>
    </xf>
    <xf numFmtId="1" fontId="5" fillId="2" borderId="0" xfId="1" applyNumberFormat="1" applyFont="1" applyFill="1" applyAlignment="1">
      <alignment horizontal="center" vertical="justify"/>
    </xf>
    <xf numFmtId="0" fontId="5" fillId="3" borderId="9" xfId="1" applyFont="1" applyFill="1" applyBorder="1" applyAlignment="1">
      <alignment vertical="justify"/>
    </xf>
    <xf numFmtId="0" fontId="5" fillId="3" borderId="3" xfId="1" applyFont="1" applyFill="1" applyBorder="1" applyAlignment="1">
      <alignment horizontal="center" vertical="justify"/>
    </xf>
    <xf numFmtId="0" fontId="5" fillId="3" borderId="4" xfId="1" applyFont="1" applyFill="1" applyBorder="1" applyAlignment="1">
      <alignment horizontal="center" vertical="justify"/>
    </xf>
    <xf numFmtId="0" fontId="5" fillId="3" borderId="5" xfId="1" applyFont="1" applyFill="1" applyBorder="1" applyAlignment="1">
      <alignment horizontal="center" vertical="justify"/>
    </xf>
    <xf numFmtId="0" fontId="5" fillId="2" borderId="0" xfId="1" applyFont="1" applyFill="1" applyAlignment="1">
      <alignment horizontal="center" vertical="justify"/>
    </xf>
    <xf numFmtId="0" fontId="5" fillId="0" borderId="0" xfId="1" applyFont="1" applyAlignment="1">
      <alignment vertical="justify"/>
    </xf>
    <xf numFmtId="0" fontId="3" fillId="2" borderId="10" xfId="1" applyFont="1" applyFill="1" applyBorder="1" applyAlignment="1">
      <alignment horizontal="fill" vertical="justify"/>
    </xf>
    <xf numFmtId="0" fontId="3" fillId="2" borderId="0" xfId="1" applyFont="1" applyFill="1" applyAlignment="1">
      <alignment horizontal="fill" vertical="justify"/>
    </xf>
    <xf numFmtId="0" fontId="3" fillId="2" borderId="11" xfId="1" applyFont="1" applyFill="1" applyBorder="1" applyAlignment="1">
      <alignment horizontal="fill" vertical="justify"/>
    </xf>
    <xf numFmtId="0" fontId="6" fillId="2" borderId="10" xfId="1" quotePrefix="1" applyFont="1" applyFill="1" applyBorder="1" applyAlignment="1">
      <alignment horizontal="left" vertical="justify"/>
    </xf>
    <xf numFmtId="0" fontId="6" fillId="2" borderId="0" xfId="1" applyFont="1" applyFill="1" applyAlignment="1">
      <alignment vertical="justify"/>
    </xf>
    <xf numFmtId="3" fontId="6" fillId="2" borderId="0" xfId="1" applyNumberFormat="1" applyFont="1" applyFill="1" applyAlignment="1">
      <alignment vertical="justify"/>
    </xf>
    <xf numFmtId="164" fontId="6" fillId="2" borderId="0" xfId="1" applyNumberFormat="1" applyFont="1" applyFill="1" applyAlignment="1">
      <alignment vertical="justify"/>
    </xf>
    <xf numFmtId="164" fontId="6" fillId="2" borderId="11" xfId="1" applyNumberFormat="1" applyFont="1" applyFill="1" applyBorder="1" applyAlignment="1">
      <alignment vertical="justify"/>
    </xf>
    <xf numFmtId="0" fontId="6" fillId="0" borderId="0" xfId="1" applyFont="1" applyAlignment="1">
      <alignment vertical="justify"/>
    </xf>
    <xf numFmtId="0" fontId="6" fillId="0" borderId="10" xfId="1" applyFont="1" applyBorder="1" applyAlignment="1">
      <alignment vertical="justify"/>
    </xf>
    <xf numFmtId="0" fontId="6" fillId="2" borderId="10" xfId="1" applyFont="1" applyFill="1" applyBorder="1" applyAlignment="1">
      <alignment vertical="justify"/>
    </xf>
    <xf numFmtId="0" fontId="5" fillId="3" borderId="12" xfId="1" applyFont="1" applyFill="1" applyBorder="1" applyAlignment="1">
      <alignment vertical="justify"/>
    </xf>
    <xf numFmtId="0" fontId="5" fillId="3" borderId="13" xfId="1" applyFont="1" applyFill="1" applyBorder="1" applyAlignment="1">
      <alignment vertical="justify"/>
    </xf>
    <xf numFmtId="3" fontId="5" fillId="3" borderId="13" xfId="1" applyNumberFormat="1" applyFont="1" applyFill="1" applyBorder="1" applyAlignment="1">
      <alignment vertical="justify"/>
    </xf>
    <xf numFmtId="164" fontId="5" fillId="3" borderId="14" xfId="1" applyNumberFormat="1" applyFont="1" applyFill="1" applyBorder="1" applyAlignment="1">
      <alignment vertical="justify"/>
    </xf>
    <xf numFmtId="164" fontId="5" fillId="2" borderId="0" xfId="1" applyNumberFormat="1" applyFont="1" applyFill="1" applyAlignment="1">
      <alignment vertical="justify"/>
    </xf>
    <xf numFmtId="164" fontId="5" fillId="3" borderId="15" xfId="1" applyNumberFormat="1" applyFont="1" applyFill="1" applyBorder="1" applyAlignment="1">
      <alignment vertical="justify"/>
    </xf>
    <xf numFmtId="0" fontId="5" fillId="3" borderId="12" xfId="1" quotePrefix="1" applyFont="1" applyFill="1" applyBorder="1" applyAlignment="1">
      <alignment horizontal="left" vertical="justify"/>
    </xf>
    <xf numFmtId="0" fontId="6" fillId="3" borderId="16" xfId="1" applyFont="1" applyFill="1" applyBorder="1" applyAlignment="1">
      <alignment vertical="justify"/>
    </xf>
    <xf numFmtId="0" fontId="6" fillId="3" borderId="7" xfId="1" applyFont="1" applyFill="1" applyBorder="1" applyAlignment="1">
      <alignment vertical="justify"/>
    </xf>
    <xf numFmtId="3" fontId="6" fillId="3" borderId="7" xfId="1" applyNumberFormat="1" applyFont="1" applyFill="1" applyBorder="1" applyAlignment="1">
      <alignment vertical="justify"/>
    </xf>
    <xf numFmtId="164" fontId="6" fillId="3" borderId="8" xfId="1" applyNumberFormat="1" applyFont="1" applyFill="1" applyBorder="1" applyAlignment="1">
      <alignment vertical="justify"/>
    </xf>
    <xf numFmtId="0" fontId="5" fillId="3" borderId="10" xfId="1" applyFont="1" applyFill="1" applyBorder="1" applyAlignment="1">
      <alignment vertical="justify"/>
    </xf>
    <xf numFmtId="0" fontId="5" fillId="3" borderId="0" xfId="1" applyFont="1" applyFill="1" applyAlignment="1">
      <alignment vertical="justify"/>
    </xf>
    <xf numFmtId="3" fontId="5" fillId="3" borderId="0" xfId="1" applyNumberFormat="1" applyFont="1" applyFill="1" applyAlignment="1">
      <alignment vertical="justify"/>
    </xf>
    <xf numFmtId="164" fontId="5" fillId="3" borderId="11" xfId="1" applyNumberFormat="1" applyFont="1" applyFill="1" applyBorder="1" applyAlignment="1">
      <alignment vertical="justify"/>
    </xf>
    <xf numFmtId="0" fontId="7" fillId="3" borderId="17" xfId="1" applyFont="1" applyFill="1" applyBorder="1" applyAlignment="1">
      <alignment vertical="justify"/>
    </xf>
    <xf numFmtId="0" fontId="7" fillId="3" borderId="4" xfId="1" applyFont="1" applyFill="1" applyBorder="1" applyAlignment="1">
      <alignment vertical="justify"/>
    </xf>
    <xf numFmtId="3" fontId="7" fillId="3" borderId="4" xfId="1" applyNumberFormat="1" applyFont="1" applyFill="1" applyBorder="1" applyAlignment="1">
      <alignment vertical="justify"/>
    </xf>
    <xf numFmtId="0" fontId="7" fillId="3" borderId="5" xfId="1" applyFont="1" applyFill="1" applyBorder="1" applyAlignment="1">
      <alignment vertical="justify"/>
    </xf>
    <xf numFmtId="0" fontId="7" fillId="2" borderId="4" xfId="1" applyFont="1" applyFill="1" applyBorder="1" applyAlignment="1">
      <alignment vertical="justify"/>
    </xf>
    <xf numFmtId="165" fontId="7" fillId="3" borderId="3" xfId="1" applyNumberFormat="1" applyFont="1" applyFill="1" applyBorder="1" applyAlignment="1">
      <alignment vertical="justify"/>
    </xf>
    <xf numFmtId="165" fontId="7" fillId="3" borderId="4" xfId="1" applyNumberFormat="1" applyFont="1" applyFill="1" applyBorder="1" applyAlignment="1">
      <alignment vertical="justify"/>
    </xf>
    <xf numFmtId="0" fontId="7" fillId="0" borderId="0" xfId="1" applyFont="1" applyAlignment="1">
      <alignment vertical="justify"/>
    </xf>
    <xf numFmtId="37" fontId="7" fillId="0" borderId="0" xfId="1" applyNumberFormat="1" applyFont="1" applyAlignment="1">
      <alignment vertical="justify"/>
    </xf>
    <xf numFmtId="0" fontId="9" fillId="0" borderId="0" xfId="4" applyFont="1"/>
    <xf numFmtId="0" fontId="5" fillId="0" borderId="0" xfId="4" quotePrefix="1" applyFont="1" applyAlignment="1">
      <alignment horizontal="left"/>
    </xf>
    <xf numFmtId="0" fontId="5" fillId="0" borderId="0" xfId="4" applyFont="1"/>
    <xf numFmtId="0" fontId="5" fillId="3" borderId="6" xfId="4" applyFont="1" applyFill="1" applyBorder="1"/>
    <xf numFmtId="0" fontId="5" fillId="3" borderId="8" xfId="4" applyFont="1" applyFill="1" applyBorder="1"/>
    <xf numFmtId="0" fontId="5" fillId="3" borderId="18" xfId="4" quotePrefix="1" applyFont="1" applyFill="1" applyBorder="1" applyAlignment="1">
      <alignment horizontal="center"/>
    </xf>
    <xf numFmtId="0" fontId="5" fillId="3" borderId="11" xfId="4" applyFont="1" applyFill="1" applyBorder="1"/>
    <xf numFmtId="0" fontId="5" fillId="3" borderId="7" xfId="4" applyFont="1" applyFill="1" applyBorder="1" applyAlignment="1">
      <alignment horizontal="center"/>
    </xf>
    <xf numFmtId="0" fontId="5" fillId="3" borderId="8" xfId="4" applyFont="1" applyFill="1" applyBorder="1" applyAlignment="1">
      <alignment horizontal="center"/>
    </xf>
    <xf numFmtId="0" fontId="5" fillId="3" borderId="3" xfId="4" applyFont="1" applyFill="1" applyBorder="1" applyAlignment="1">
      <alignment vertical="center"/>
    </xf>
    <xf numFmtId="0" fontId="5" fillId="3" borderId="5" xfId="4" applyFont="1" applyFill="1" applyBorder="1" applyAlignment="1">
      <alignment vertical="center"/>
    </xf>
    <xf numFmtId="0" fontId="5" fillId="0" borderId="0" xfId="4" applyFont="1" applyAlignment="1">
      <alignment vertical="center"/>
    </xf>
    <xf numFmtId="0" fontId="5" fillId="3" borderId="3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6" fillId="0" borderId="0" xfId="4" applyFont="1" applyAlignment="1">
      <alignment vertical="justify"/>
    </xf>
    <xf numFmtId="0" fontId="3" fillId="0" borderId="0" xfId="4" applyFont="1" applyAlignment="1">
      <alignment vertical="justify"/>
    </xf>
    <xf numFmtId="165" fontId="3" fillId="0" borderId="0" xfId="4" applyNumberFormat="1" applyFont="1" applyAlignment="1">
      <alignment vertical="justify"/>
    </xf>
    <xf numFmtId="0" fontId="3" fillId="0" borderId="0" xfId="4" applyFont="1" applyAlignment="1">
      <alignment horizontal="right" vertical="justify"/>
    </xf>
    <xf numFmtId="0" fontId="6" fillId="0" borderId="0" xfId="4" applyFont="1" applyAlignment="1">
      <alignment vertical="center"/>
    </xf>
    <xf numFmtId="0" fontId="3" fillId="0" borderId="0" xfId="4" applyFont="1"/>
    <xf numFmtId="0" fontId="6" fillId="0" borderId="0" xfId="4" applyFont="1" applyAlignment="1">
      <alignment horizontal="fill" vertical="justify"/>
    </xf>
    <xf numFmtId="164" fontId="3" fillId="0" borderId="0" xfId="4" applyNumberFormat="1" applyFont="1" applyAlignment="1">
      <alignment vertical="justify"/>
    </xf>
    <xf numFmtId="0" fontId="6" fillId="0" borderId="0" xfId="4" applyFont="1"/>
    <xf numFmtId="165" fontId="3" fillId="0" borderId="0" xfId="4" applyNumberFormat="1" applyFont="1" applyAlignment="1">
      <alignment horizontal="right" vertical="justify"/>
    </xf>
    <xf numFmtId="3" fontId="6" fillId="0" borderId="0" xfId="4" applyNumberFormat="1" applyFont="1" applyAlignment="1">
      <alignment horizontal="right" vertical="justify"/>
    </xf>
    <xf numFmtId="0" fontId="7" fillId="2" borderId="0" xfId="2" applyFill="1"/>
    <xf numFmtId="0" fontId="7" fillId="0" borderId="0" xfId="2"/>
    <xf numFmtId="0" fontId="4" fillId="2" borderId="0" xfId="2" quotePrefix="1" applyFont="1" applyFill="1" applyAlignment="1">
      <alignment horizontal="left"/>
    </xf>
    <xf numFmtId="0" fontId="4" fillId="2" borderId="0" xfId="2" quotePrefix="1" applyFont="1" applyFill="1"/>
    <xf numFmtId="0" fontId="4" fillId="2" borderId="0" xfId="2" applyFont="1" applyFill="1"/>
    <xf numFmtId="0" fontId="11" fillId="2" borderId="0" xfId="2" applyFont="1" applyFill="1"/>
    <xf numFmtId="0" fontId="4" fillId="3" borderId="19" xfId="2" applyFont="1" applyFill="1" applyBorder="1"/>
    <xf numFmtId="0" fontId="4" fillId="3" borderId="20" xfId="2" applyFont="1" applyFill="1" applyBorder="1"/>
    <xf numFmtId="0" fontId="4" fillId="3" borderId="21" xfId="2" quotePrefix="1" applyFont="1" applyFill="1" applyBorder="1" applyAlignment="1">
      <alignment horizontal="center"/>
    </xf>
    <xf numFmtId="0" fontId="4" fillId="3" borderId="10" xfId="2" applyFont="1" applyFill="1" applyBorder="1" applyAlignment="1">
      <alignment horizontal="left"/>
    </xf>
    <xf numFmtId="0" fontId="4" fillId="3" borderId="22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left"/>
    </xf>
    <xf numFmtId="0" fontId="4" fillId="2" borderId="22" xfId="2" applyFont="1" applyFill="1" applyBorder="1" applyAlignment="1">
      <alignment horizontal="center"/>
    </xf>
    <xf numFmtId="0" fontId="4" fillId="3" borderId="23" xfId="2" applyFont="1" applyFill="1" applyBorder="1" applyAlignment="1">
      <alignment horizontal="left"/>
    </xf>
    <xf numFmtId="0" fontId="4" fillId="3" borderId="24" xfId="2" applyFont="1" applyFill="1" applyBorder="1" applyAlignment="1">
      <alignment horizontal="left"/>
    </xf>
    <xf numFmtId="0" fontId="4" fillId="3" borderId="25" xfId="2" applyFont="1" applyFill="1" applyBorder="1" applyAlignment="1">
      <alignment horizontal="center"/>
    </xf>
    <xf numFmtId="0" fontId="7" fillId="2" borderId="10" xfId="2" applyFill="1" applyBorder="1" applyAlignment="1">
      <alignment horizontal="left"/>
    </xf>
    <xf numFmtId="0" fontId="3" fillId="2" borderId="0" xfId="2" applyFont="1" applyFill="1" applyAlignment="1">
      <alignment horizontal="left"/>
    </xf>
    <xf numFmtId="0" fontId="3" fillId="2" borderId="22" xfId="2" applyFont="1" applyFill="1" applyBorder="1" applyAlignment="1">
      <alignment horizontal="left"/>
    </xf>
    <xf numFmtId="0" fontId="7" fillId="2" borderId="0" xfId="2" applyFill="1" applyAlignment="1">
      <alignment horizontal="left"/>
    </xf>
    <xf numFmtId="0" fontId="6" fillId="2" borderId="0" xfId="2" applyFont="1" applyFill="1" applyAlignment="1">
      <alignment horizontal="center"/>
    </xf>
    <xf numFmtId="0" fontId="7" fillId="3" borderId="26" xfId="2" applyFill="1" applyBorder="1"/>
    <xf numFmtId="0" fontId="7" fillId="3" borderId="27" xfId="2" applyFill="1" applyBorder="1"/>
    <xf numFmtId="0" fontId="7" fillId="3" borderId="28" xfId="2" applyFill="1" applyBorder="1"/>
    <xf numFmtId="0" fontId="7" fillId="3" borderId="29" xfId="2" applyFill="1" applyBorder="1"/>
    <xf numFmtId="0" fontId="7" fillId="3" borderId="0" xfId="2" applyFill="1"/>
    <xf numFmtId="0" fontId="7" fillId="3" borderId="30" xfId="2" applyFill="1" applyBorder="1"/>
    <xf numFmtId="0" fontId="7" fillId="3" borderId="31" xfId="2" applyFill="1" applyBorder="1"/>
    <xf numFmtId="0" fontId="7" fillId="3" borderId="32" xfId="2" applyFill="1" applyBorder="1"/>
    <xf numFmtId="0" fontId="7" fillId="3" borderId="33" xfId="2" applyFill="1" applyBorder="1"/>
    <xf numFmtId="0" fontId="13" fillId="2" borderId="0" xfId="2" applyFont="1" applyFill="1"/>
    <xf numFmtId="0" fontId="2" fillId="2" borderId="0" xfId="2" applyFont="1" applyFill="1" applyAlignment="1">
      <alignment horizontal="center"/>
    </xf>
    <xf numFmtId="0" fontId="10" fillId="2" borderId="0" xfId="2" quotePrefix="1" applyFont="1" applyFill="1" applyAlignment="1">
      <alignment horizontal="center" vertical="center"/>
    </xf>
    <xf numFmtId="0" fontId="13" fillId="0" borderId="0" xfId="2" applyFont="1"/>
    <xf numFmtId="0" fontId="4" fillId="2" borderId="0" xfId="1" quotePrefix="1" applyFont="1" applyFill="1" applyAlignment="1">
      <alignment horizontal="left"/>
    </xf>
    <xf numFmtId="0" fontId="4" fillId="2" borderId="0" xfId="1" quotePrefix="1" applyFont="1" applyFill="1"/>
    <xf numFmtId="0" fontId="4" fillId="2" borderId="0" xfId="1" applyFont="1" applyFill="1"/>
    <xf numFmtId="0" fontId="7" fillId="4" borderId="0" xfId="2" applyFill="1"/>
    <xf numFmtId="166" fontId="6" fillId="2" borderId="0" xfId="1" applyNumberFormat="1" applyFont="1" applyFill="1" applyAlignment="1">
      <alignment vertical="justify"/>
    </xf>
    <xf numFmtId="166" fontId="5" fillId="3" borderId="12" xfId="1" applyNumberFormat="1" applyFont="1" applyFill="1" applyBorder="1" applyAlignment="1">
      <alignment vertical="justify"/>
    </xf>
    <xf numFmtId="166" fontId="5" fillId="3" borderId="13" xfId="1" applyNumberFormat="1" applyFont="1" applyFill="1" applyBorder="1" applyAlignment="1">
      <alignment vertical="justify"/>
    </xf>
    <xf numFmtId="166" fontId="6" fillId="3" borderId="6" xfId="1" applyNumberFormat="1" applyFont="1" applyFill="1" applyBorder="1" applyAlignment="1">
      <alignment vertical="justify"/>
    </xf>
    <xf numFmtId="166" fontId="6" fillId="3" borderId="7" xfId="1" applyNumberFormat="1" applyFont="1" applyFill="1" applyBorder="1" applyAlignment="1">
      <alignment vertical="justify"/>
    </xf>
    <xf numFmtId="166" fontId="5" fillId="3" borderId="18" xfId="1" applyNumberFormat="1" applyFont="1" applyFill="1" applyBorder="1" applyAlignment="1">
      <alignment vertical="justify"/>
    </xf>
    <xf numFmtId="166" fontId="5" fillId="3" borderId="0" xfId="1" applyNumberFormat="1" applyFont="1" applyFill="1" applyAlignment="1">
      <alignment vertical="justify"/>
    </xf>
    <xf numFmtId="166" fontId="0" fillId="0" borderId="0" xfId="0" applyNumberFormat="1"/>
    <xf numFmtId="0" fontId="5" fillId="3" borderId="5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0" fillId="2" borderId="0" xfId="3" applyFont="1" applyFill="1"/>
    <xf numFmtId="0" fontId="6" fillId="3" borderId="6" xfId="1" applyFont="1" applyFill="1" applyBorder="1" applyAlignment="1">
      <alignment vertical="justify"/>
    </xf>
    <xf numFmtId="0" fontId="5" fillId="3" borderId="18" xfId="1" applyFont="1" applyFill="1" applyBorder="1" applyAlignment="1">
      <alignment vertical="justify"/>
    </xf>
    <xf numFmtId="0" fontId="7" fillId="3" borderId="3" xfId="1" applyFont="1" applyFill="1" applyBorder="1" applyAlignment="1">
      <alignment vertical="justify"/>
    </xf>
    <xf numFmtId="0" fontId="6" fillId="0" borderId="0" xfId="4" applyFont="1" applyAlignment="1">
      <alignment horizontal="left" vertical="justify"/>
    </xf>
    <xf numFmtId="0" fontId="5" fillId="3" borderId="4" xfId="2" applyFont="1" applyFill="1" applyBorder="1" applyAlignment="1">
      <alignment horizontal="center" vertical="center"/>
    </xf>
    <xf numFmtId="0" fontId="5" fillId="3" borderId="11" xfId="4" quotePrefix="1" applyFont="1" applyFill="1" applyBorder="1" applyAlignment="1">
      <alignment horizontal="center"/>
    </xf>
    <xf numFmtId="0" fontId="10" fillId="2" borderId="34" xfId="2" quotePrefix="1" applyFont="1" applyFill="1" applyBorder="1" applyAlignment="1">
      <alignment horizontal="center" vertical="center"/>
    </xf>
    <xf numFmtId="0" fontId="10" fillId="2" borderId="35" xfId="2" quotePrefix="1" applyFont="1" applyFill="1" applyBorder="1" applyAlignment="1">
      <alignment horizontal="center" vertical="center"/>
    </xf>
    <xf numFmtId="0" fontId="10" fillId="2" borderId="36" xfId="2" quotePrefix="1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30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left"/>
    </xf>
    <xf numFmtId="0" fontId="7" fillId="2" borderId="0" xfId="2" applyFill="1" applyAlignment="1">
      <alignment horizontal="center"/>
    </xf>
    <xf numFmtId="0" fontId="2" fillId="2" borderId="0" xfId="3" applyFont="1" applyFill="1" applyAlignment="1">
      <alignment horizontal="left"/>
    </xf>
    <xf numFmtId="0" fontId="3" fillId="2" borderId="19" xfId="2" applyFont="1" applyFill="1" applyBorder="1" applyAlignment="1">
      <alignment horizontal="left"/>
    </xf>
    <xf numFmtId="0" fontId="3" fillId="2" borderId="20" xfId="2" applyFont="1" applyFill="1" applyBorder="1" applyAlignment="1">
      <alignment horizontal="left"/>
    </xf>
    <xf numFmtId="0" fontId="3" fillId="2" borderId="21" xfId="2" applyFont="1" applyFill="1" applyBorder="1" applyAlignment="1">
      <alignment horizontal="left"/>
    </xf>
    <xf numFmtId="0" fontId="3" fillId="2" borderId="10" xfId="2" applyFont="1" applyFill="1" applyBorder="1" applyAlignment="1">
      <alignment horizontal="left"/>
    </xf>
    <xf numFmtId="0" fontId="3" fillId="2" borderId="0" xfId="2" applyFont="1" applyFill="1" applyAlignment="1">
      <alignment horizontal="left"/>
    </xf>
    <xf numFmtId="0" fontId="3" fillId="2" borderId="22" xfId="2" applyFont="1" applyFill="1" applyBorder="1" applyAlignment="1">
      <alignment horizontal="left"/>
    </xf>
    <xf numFmtId="0" fontId="3" fillId="2" borderId="23" xfId="2" applyFont="1" applyFill="1" applyBorder="1" applyAlignment="1">
      <alignment horizontal="left"/>
    </xf>
    <xf numFmtId="0" fontId="3" fillId="2" borderId="24" xfId="2" applyFont="1" applyFill="1" applyBorder="1" applyAlignment="1">
      <alignment horizontal="left"/>
    </xf>
    <xf numFmtId="0" fontId="3" fillId="2" borderId="25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10" fillId="2" borderId="0" xfId="2" applyFont="1" applyFill="1" applyAlignment="1">
      <alignment horizontal="center"/>
    </xf>
    <xf numFmtId="0" fontId="5" fillId="3" borderId="37" xfId="4" quotePrefix="1" applyFont="1" applyFill="1" applyBorder="1" applyAlignment="1">
      <alignment horizontal="center"/>
    </xf>
    <xf numFmtId="0" fontId="5" fillId="3" borderId="38" xfId="4" quotePrefix="1" applyFont="1" applyFill="1" applyBorder="1" applyAlignment="1">
      <alignment horizontal="center"/>
    </xf>
    <xf numFmtId="0" fontId="5" fillId="3" borderId="39" xfId="4" quotePrefix="1" applyFont="1" applyFill="1" applyBorder="1" applyAlignment="1">
      <alignment horizontal="center"/>
    </xf>
    <xf numFmtId="0" fontId="6" fillId="0" borderId="0" xfId="4" applyFont="1" applyAlignment="1">
      <alignment horizontal="left" vertical="justify"/>
    </xf>
    <xf numFmtId="0" fontId="2" fillId="2" borderId="0" xfId="1" quotePrefix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justify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6" xfId="1" quotePrefix="1" applyFont="1" applyFill="1" applyBorder="1" applyAlignment="1">
      <alignment horizontal="center" vertical="center"/>
    </xf>
    <xf numFmtId="0" fontId="5" fillId="3" borderId="7" xfId="1" quotePrefix="1" applyFont="1" applyFill="1" applyBorder="1" applyAlignment="1">
      <alignment horizontal="center" vertical="center"/>
    </xf>
    <xf numFmtId="0" fontId="5" fillId="3" borderId="8" xfId="1" quotePrefix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7" fillId="4" borderId="10" xfId="2" applyFill="1" applyBorder="1"/>
    <xf numFmtId="0" fontId="7" fillId="4" borderId="0" xfId="2" applyFill="1" applyBorder="1"/>
    <xf numFmtId="0" fontId="7" fillId="4" borderId="22" xfId="2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_AVAGFOR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121920</xdr:rowOff>
    </xdr:from>
    <xdr:to>
      <xdr:col>1</xdr:col>
      <xdr:colOff>91440</xdr:colOff>
      <xdr:row>7</xdr:row>
      <xdr:rowOff>45720</xdr:rowOff>
    </xdr:to>
    <xdr:pic>
      <xdr:nvPicPr>
        <xdr:cNvPr id="83994" name="Picture 5">
          <a:extLst>
            <a:ext uri="{FF2B5EF4-FFF2-40B4-BE49-F238E27FC236}">
              <a16:creationId xmlns:a16="http://schemas.microsoft.com/office/drawing/2014/main" id="{AF77CA02-0F3E-484C-F0F2-485F58E3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21920"/>
          <a:ext cx="8763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60960</xdr:rowOff>
    </xdr:from>
    <xdr:to>
      <xdr:col>8</xdr:col>
      <xdr:colOff>106680</xdr:colOff>
      <xdr:row>7</xdr:row>
      <xdr:rowOff>91440</xdr:rowOff>
    </xdr:to>
    <xdr:pic>
      <xdr:nvPicPr>
        <xdr:cNvPr id="83995" name="Picture 6">
          <a:extLst>
            <a:ext uri="{FF2B5EF4-FFF2-40B4-BE49-F238E27FC236}">
              <a16:creationId xmlns:a16="http://schemas.microsoft.com/office/drawing/2014/main" id="{0ACAE705-E783-3434-6E33-5E1A7E43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60960"/>
          <a:ext cx="56159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K73"/>
  <sheetViews>
    <sheetView view="pageBreakPreview" topLeftCell="A4" zoomScale="60" zoomScaleNormal="50" workbookViewId="0">
      <selection activeCell="H20" sqref="H20"/>
    </sheetView>
  </sheetViews>
  <sheetFormatPr baseColWidth="10" defaultColWidth="11.5546875" defaultRowHeight="13.2" x14ac:dyDescent="0.25"/>
  <cols>
    <col min="1" max="16384" width="11.5546875" style="85"/>
  </cols>
  <sheetData>
    <row r="1" spans="1:1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x14ac:dyDescent="0.25">
      <c r="A2" s="84"/>
      <c r="B2" s="84"/>
      <c r="C2" s="84"/>
      <c r="D2" s="84"/>
      <c r="E2" s="84"/>
      <c r="F2" s="84"/>
      <c r="G2" s="149" t="s">
        <v>315</v>
      </c>
      <c r="H2" s="150"/>
      <c r="I2" s="150"/>
      <c r="J2" s="151"/>
      <c r="K2" s="84"/>
    </row>
    <row r="3" spans="1:11" ht="5.85" customHeight="1" x14ac:dyDescent="0.25">
      <c r="A3" s="84"/>
      <c r="B3" s="84"/>
      <c r="C3" s="84"/>
      <c r="D3" s="84"/>
      <c r="E3" s="84"/>
      <c r="F3" s="84"/>
      <c r="G3" s="100"/>
      <c r="H3" s="101"/>
      <c r="I3" s="101"/>
      <c r="J3" s="102"/>
      <c r="K3" s="84"/>
    </row>
    <row r="4" spans="1:11" x14ac:dyDescent="0.25">
      <c r="A4" s="84"/>
      <c r="B4" s="84"/>
      <c r="C4" s="84"/>
      <c r="D4" s="84"/>
      <c r="E4" s="84"/>
      <c r="F4" s="84"/>
      <c r="G4" s="152" t="s">
        <v>316</v>
      </c>
      <c r="H4" s="153"/>
      <c r="I4" s="153"/>
      <c r="J4" s="154"/>
      <c r="K4" s="84"/>
    </row>
    <row r="5" spans="1:11" x14ac:dyDescent="0.25">
      <c r="A5" s="84"/>
      <c r="B5" s="84"/>
      <c r="C5" s="84"/>
      <c r="D5" s="84"/>
      <c r="E5" s="84"/>
      <c r="F5" s="84"/>
      <c r="G5" s="155"/>
      <c r="H5" s="156"/>
      <c r="I5" s="156"/>
      <c r="J5" s="157"/>
      <c r="K5" s="84"/>
    </row>
    <row r="6" spans="1:11" x14ac:dyDescent="0.25">
      <c r="A6" s="84"/>
      <c r="B6" s="84"/>
      <c r="C6" s="84"/>
      <c r="D6" s="84"/>
      <c r="E6" s="84"/>
      <c r="F6" s="84"/>
      <c r="G6" s="101"/>
      <c r="H6" s="101"/>
      <c r="I6" s="101"/>
      <c r="J6" s="101"/>
      <c r="K6" s="84"/>
    </row>
    <row r="7" spans="1:11" ht="5.85" customHeight="1" x14ac:dyDescent="0.25">
      <c r="A7" s="84"/>
      <c r="B7" s="84"/>
      <c r="C7" s="84"/>
      <c r="D7" s="84"/>
      <c r="E7" s="84"/>
      <c r="F7" s="84"/>
      <c r="G7" s="103"/>
      <c r="H7" s="103"/>
      <c r="I7" s="103"/>
      <c r="J7" s="103"/>
      <c r="K7" s="84"/>
    </row>
    <row r="8" spans="1:11" x14ac:dyDescent="0.25">
      <c r="A8" s="84"/>
      <c r="B8" s="84"/>
      <c r="C8" s="84"/>
      <c r="D8" s="84"/>
      <c r="E8" s="84"/>
      <c r="F8" s="84"/>
      <c r="G8" s="158" t="s">
        <v>317</v>
      </c>
      <c r="H8" s="158"/>
      <c r="I8" s="158"/>
      <c r="J8" s="158"/>
      <c r="K8" s="158"/>
    </row>
    <row r="9" spans="1:11" x14ac:dyDescent="0.25">
      <c r="A9" s="84"/>
      <c r="B9" s="84"/>
      <c r="C9" s="84"/>
      <c r="D9" s="104"/>
      <c r="E9" s="104"/>
      <c r="F9" s="84"/>
      <c r="G9" s="158" t="s">
        <v>318</v>
      </c>
      <c r="H9" s="158"/>
      <c r="I9" s="158"/>
      <c r="J9" s="158"/>
      <c r="K9" s="158"/>
    </row>
    <row r="10" spans="1:1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</row>
    <row r="15" spans="1:1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</row>
    <row r="16" spans="1:1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</row>
    <row r="19" spans="1:1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</row>
    <row r="23" spans="1:11" ht="13.8" thickBot="1" x14ac:dyDescent="0.3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1" ht="13.8" thickTop="1" x14ac:dyDescent="0.25">
      <c r="A24" s="84"/>
      <c r="B24" s="84"/>
      <c r="C24" s="105"/>
      <c r="D24" s="106"/>
      <c r="E24" s="106"/>
      <c r="F24" s="106"/>
      <c r="G24" s="106"/>
      <c r="H24" s="106"/>
      <c r="I24" s="107"/>
      <c r="J24" s="84"/>
      <c r="K24" s="84"/>
    </row>
    <row r="25" spans="1:11" x14ac:dyDescent="0.25">
      <c r="A25" s="84"/>
      <c r="B25" s="84"/>
      <c r="C25" s="108"/>
      <c r="D25" s="109"/>
      <c r="E25" s="109"/>
      <c r="F25" s="109"/>
      <c r="G25" s="109"/>
      <c r="H25" s="109"/>
      <c r="I25" s="110"/>
      <c r="J25" s="84"/>
      <c r="K25" s="84"/>
    </row>
    <row r="26" spans="1:11" x14ac:dyDescent="0.25">
      <c r="A26" s="84"/>
      <c r="B26" s="84"/>
      <c r="C26" s="108"/>
      <c r="D26" s="109"/>
      <c r="E26" s="109"/>
      <c r="F26" s="109"/>
      <c r="G26" s="109"/>
      <c r="H26" s="109"/>
      <c r="I26" s="110"/>
      <c r="J26" s="84"/>
      <c r="K26" s="84"/>
    </row>
    <row r="27" spans="1:11" ht="18.75" customHeight="1" x14ac:dyDescent="0.25">
      <c r="A27" s="84"/>
      <c r="B27" s="84"/>
      <c r="C27" s="143" t="s">
        <v>319</v>
      </c>
      <c r="D27" s="144"/>
      <c r="E27" s="144"/>
      <c r="F27" s="144"/>
      <c r="G27" s="144"/>
      <c r="H27" s="144"/>
      <c r="I27" s="145"/>
      <c r="J27" s="84"/>
      <c r="K27" s="84"/>
    </row>
    <row r="28" spans="1:11" x14ac:dyDescent="0.25">
      <c r="A28" s="84"/>
      <c r="B28" s="84"/>
      <c r="C28" s="108"/>
      <c r="D28" s="109"/>
      <c r="E28" s="109"/>
      <c r="F28" s="109"/>
      <c r="G28" s="109"/>
      <c r="H28" s="109"/>
      <c r="I28" s="110"/>
      <c r="J28" s="84"/>
      <c r="K28" s="84"/>
    </row>
    <row r="29" spans="1:11" x14ac:dyDescent="0.25">
      <c r="A29" s="84"/>
      <c r="B29" s="84"/>
      <c r="C29" s="108"/>
      <c r="D29" s="109"/>
      <c r="E29" s="109"/>
      <c r="F29" s="109"/>
      <c r="G29" s="109"/>
      <c r="H29" s="109"/>
      <c r="I29" s="110"/>
      <c r="J29" s="84"/>
      <c r="K29" s="84"/>
    </row>
    <row r="30" spans="1:11" ht="18.75" customHeight="1" x14ac:dyDescent="0.25">
      <c r="A30" s="84"/>
      <c r="B30" s="84"/>
      <c r="C30" s="143" t="s">
        <v>322</v>
      </c>
      <c r="D30" s="144"/>
      <c r="E30" s="144"/>
      <c r="F30" s="144"/>
      <c r="G30" s="144"/>
      <c r="H30" s="144"/>
      <c r="I30" s="145"/>
      <c r="J30" s="84"/>
      <c r="K30" s="84"/>
    </row>
    <row r="31" spans="1:11" x14ac:dyDescent="0.25">
      <c r="A31" s="84"/>
      <c r="B31" s="84"/>
      <c r="C31" s="108"/>
      <c r="D31" s="109"/>
      <c r="E31" s="109"/>
      <c r="F31" s="109"/>
      <c r="G31" s="109"/>
      <c r="H31" s="109"/>
      <c r="I31" s="110"/>
      <c r="J31" s="84"/>
      <c r="K31" s="84"/>
    </row>
    <row r="32" spans="1:11" x14ac:dyDescent="0.25">
      <c r="A32" s="84"/>
      <c r="B32" s="84"/>
      <c r="C32" s="108"/>
      <c r="D32" s="109"/>
      <c r="E32" s="109"/>
      <c r="F32" s="109"/>
      <c r="G32" s="109"/>
      <c r="H32" s="109"/>
      <c r="I32" s="110"/>
      <c r="J32" s="84"/>
      <c r="K32" s="84"/>
    </row>
    <row r="33" spans="1:11" x14ac:dyDescent="0.25">
      <c r="A33" s="84"/>
      <c r="B33" s="84"/>
      <c r="C33" s="108"/>
      <c r="D33" s="109"/>
      <c r="E33" s="109"/>
      <c r="F33" s="109"/>
      <c r="G33" s="109"/>
      <c r="H33" s="109"/>
      <c r="I33" s="110"/>
      <c r="J33" s="84"/>
      <c r="K33" s="84"/>
    </row>
    <row r="34" spans="1:11" ht="13.8" thickBot="1" x14ac:dyDescent="0.3">
      <c r="A34" s="84"/>
      <c r="B34" s="84"/>
      <c r="C34" s="111"/>
      <c r="D34" s="112"/>
      <c r="E34" s="112"/>
      <c r="F34" s="112"/>
      <c r="G34" s="112"/>
      <c r="H34" s="112"/>
      <c r="I34" s="113"/>
      <c r="J34" s="84"/>
      <c r="K34" s="84"/>
    </row>
    <row r="35" spans="1:11" ht="13.8" thickTop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</row>
    <row r="37" spans="1:1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</row>
    <row r="38" spans="1:1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</row>
    <row r="39" spans="1:1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</row>
    <row r="40" spans="1:11" ht="15.6" x14ac:dyDescent="0.3">
      <c r="A40" s="84"/>
      <c r="B40" s="84"/>
      <c r="C40" s="84"/>
      <c r="D40" s="84"/>
      <c r="E40" s="146" t="s">
        <v>320</v>
      </c>
      <c r="F40" s="146"/>
      <c r="G40" s="146"/>
      <c r="H40" s="84"/>
      <c r="I40" s="84"/>
      <c r="J40" s="84"/>
      <c r="K40" s="84"/>
    </row>
    <row r="41" spans="1:11" x14ac:dyDescent="0.25">
      <c r="A41" s="84"/>
      <c r="B41" s="84"/>
      <c r="C41" s="84"/>
      <c r="D41" s="84"/>
      <c r="E41" s="147"/>
      <c r="F41" s="147"/>
      <c r="G41" s="147"/>
      <c r="H41" s="84"/>
      <c r="I41" s="84"/>
      <c r="J41" s="84"/>
      <c r="K41" s="84"/>
    </row>
    <row r="42" spans="1:11" ht="15.6" x14ac:dyDescent="0.3">
      <c r="A42" s="84"/>
      <c r="B42" s="84"/>
      <c r="C42" s="84"/>
      <c r="D42" s="84"/>
      <c r="E42" s="146" t="s">
        <v>321</v>
      </c>
      <c r="F42" s="146"/>
      <c r="G42" s="146"/>
      <c r="H42" s="84"/>
      <c r="I42" s="84"/>
      <c r="J42" s="84"/>
      <c r="K42" s="84"/>
    </row>
    <row r="43" spans="1:11" x14ac:dyDescent="0.25">
      <c r="A43" s="84"/>
      <c r="B43" s="84"/>
      <c r="C43" s="84"/>
      <c r="D43" s="84"/>
      <c r="E43" s="147"/>
      <c r="F43" s="147"/>
      <c r="G43" s="147"/>
      <c r="H43" s="84"/>
      <c r="I43" s="84"/>
      <c r="J43" s="84"/>
      <c r="K43" s="84"/>
    </row>
    <row r="44" spans="1:11" ht="15.6" x14ac:dyDescent="0.3">
      <c r="A44" s="84"/>
      <c r="B44" s="84"/>
      <c r="C44" s="84"/>
      <c r="D44" s="84"/>
      <c r="E44" s="133" t="s">
        <v>364</v>
      </c>
      <c r="F44" s="133"/>
      <c r="G44" s="133"/>
      <c r="H44" s="84"/>
      <c r="I44" s="84"/>
      <c r="J44" s="84"/>
      <c r="K44" s="84"/>
    </row>
    <row r="45" spans="1:11" x14ac:dyDescent="0.25">
      <c r="A45" s="84"/>
      <c r="B45" s="84"/>
      <c r="C45" s="84"/>
      <c r="D45" s="84"/>
      <c r="E45" s="148" t="s">
        <v>323</v>
      </c>
      <c r="F45" s="148"/>
      <c r="G45" s="148"/>
      <c r="H45" s="84"/>
      <c r="I45" s="84"/>
      <c r="J45" s="84"/>
      <c r="K45" s="84"/>
    </row>
    <row r="46" spans="1:1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1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</row>
    <row r="48" spans="1:1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x14ac:dyDescent="0.25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</row>
    <row r="50" spans="1:11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</row>
    <row r="52" spans="1:11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 ht="15" x14ac:dyDescent="0.25">
      <c r="A53" s="84"/>
      <c r="B53" s="84"/>
      <c r="C53" s="84"/>
      <c r="D53" s="114"/>
      <c r="E53" s="84"/>
      <c r="F53" s="115"/>
      <c r="G53" s="115"/>
      <c r="H53" s="84"/>
      <c r="I53" s="84"/>
      <c r="J53" s="84"/>
      <c r="K53" s="84"/>
    </row>
    <row r="54" spans="1:1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1:1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1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</row>
    <row r="57" spans="1:11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</row>
    <row r="58" spans="1:11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</row>
    <row r="59" spans="1:11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</row>
    <row r="60" spans="1:11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</row>
    <row r="61" spans="1:11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1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</row>
    <row r="63" spans="1:11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</row>
    <row r="64" spans="1:11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</row>
    <row r="65" spans="1:11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</row>
    <row r="66" spans="1:11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ht="13.8" thickBot="1" x14ac:dyDescent="0.3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19.649999999999999" customHeight="1" thickTop="1" thickBot="1" x14ac:dyDescent="0.3">
      <c r="A68" s="84"/>
      <c r="B68" s="84"/>
      <c r="C68" s="84"/>
      <c r="D68" s="84"/>
      <c r="E68" s="84"/>
      <c r="F68" s="84"/>
      <c r="G68" s="84"/>
      <c r="H68" s="140" t="s">
        <v>365</v>
      </c>
      <c r="I68" s="141"/>
      <c r="J68" s="142"/>
      <c r="K68" s="116"/>
    </row>
    <row r="69" spans="1:11" s="117" customFormat="1" ht="12.75" customHeight="1" thickTop="1" x14ac:dyDescent="0.25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</row>
    <row r="70" spans="1:11" ht="12.75" customHeight="1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</row>
    <row r="71" spans="1:11" ht="12.75" customHeight="1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</row>
    <row r="72" spans="1:11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</row>
    <row r="73" spans="1:1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</row>
  </sheetData>
  <mergeCells count="13">
    <mergeCell ref="C27:I27"/>
    <mergeCell ref="G2:J2"/>
    <mergeCell ref="G4:J4"/>
    <mergeCell ref="G5:J5"/>
    <mergeCell ref="G8:K8"/>
    <mergeCell ref="G9:K9"/>
    <mergeCell ref="H68:J68"/>
    <mergeCell ref="C30:I30"/>
    <mergeCell ref="E40:G40"/>
    <mergeCell ref="E41:G41"/>
    <mergeCell ref="E42:G42"/>
    <mergeCell ref="E43:G43"/>
    <mergeCell ref="E45:G45"/>
  </mergeCells>
  <printOptions horizontalCentered="1"/>
  <pageMargins left="0.59055118110236227" right="0.59055118110236227" top="0.78740157480314965" bottom="0.59055118110236227" header="0" footer="0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7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>
        <v>51</v>
      </c>
      <c r="E9" s="29">
        <v>51</v>
      </c>
      <c r="F9" s="30"/>
      <c r="G9" s="30"/>
      <c r="H9" s="122"/>
      <c r="I9" s="122">
        <v>0.309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30</v>
      </c>
      <c r="D10" s="29">
        <v>41</v>
      </c>
      <c r="E10" s="29">
        <v>41</v>
      </c>
      <c r="F10" s="30"/>
      <c r="G10" s="30"/>
      <c r="H10" s="122"/>
      <c r="I10" s="122">
        <v>0.20899999999999999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185</v>
      </c>
      <c r="D11" s="29">
        <v>185</v>
      </c>
      <c r="E11" s="29">
        <v>185</v>
      </c>
      <c r="F11" s="30"/>
      <c r="G11" s="30"/>
      <c r="H11" s="122">
        <v>0.39800000000000002</v>
      </c>
      <c r="I11" s="122">
        <v>0.192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>
        <v>9</v>
      </c>
      <c r="E12" s="29">
        <v>9</v>
      </c>
      <c r="F12" s="30"/>
      <c r="G12" s="30"/>
      <c r="H12" s="122"/>
      <c r="I12" s="122">
        <v>5.3999999999999999E-2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215</v>
      </c>
      <c r="D13" s="37">
        <v>286</v>
      </c>
      <c r="E13" s="37">
        <v>286</v>
      </c>
      <c r="F13" s="38">
        <v>100</v>
      </c>
      <c r="G13" s="39"/>
      <c r="H13" s="123">
        <v>0.39800000000000002</v>
      </c>
      <c r="I13" s="124">
        <v>0.76400000000000001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>
        <v>6</v>
      </c>
      <c r="E15" s="37">
        <v>6</v>
      </c>
      <c r="F15" s="38">
        <v>100</v>
      </c>
      <c r="G15" s="39"/>
      <c r="H15" s="123"/>
      <c r="I15" s="124">
        <v>1.7999999999999999E-2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43</v>
      </c>
      <c r="D17" s="37">
        <v>55</v>
      </c>
      <c r="E17" s="37">
        <v>60</v>
      </c>
      <c r="F17" s="38">
        <v>109.09090909090909</v>
      </c>
      <c r="G17" s="39"/>
      <c r="H17" s="123">
        <v>9.9000000000000005E-2</v>
      </c>
      <c r="I17" s="124">
        <v>6.8000000000000005E-2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151</v>
      </c>
      <c r="D19" s="29">
        <v>93</v>
      </c>
      <c r="E19" s="29">
        <v>95</v>
      </c>
      <c r="F19" s="30"/>
      <c r="G19" s="30"/>
      <c r="H19" s="122">
        <v>0.52900000000000003</v>
      </c>
      <c r="I19" s="122">
        <v>0.55100000000000005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151</v>
      </c>
      <c r="D22" s="37">
        <v>93</v>
      </c>
      <c r="E22" s="37">
        <v>95</v>
      </c>
      <c r="F22" s="38">
        <v>102.15053763440861</v>
      </c>
      <c r="G22" s="39"/>
      <c r="H22" s="123">
        <v>0.52900000000000003</v>
      </c>
      <c r="I22" s="124">
        <v>0.55100000000000005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2801</v>
      </c>
      <c r="D24" s="37">
        <v>2205</v>
      </c>
      <c r="E24" s="37">
        <v>2300</v>
      </c>
      <c r="F24" s="38">
        <v>104.30839002267574</v>
      </c>
      <c r="G24" s="39"/>
      <c r="H24" s="123">
        <v>5.8140000000000001</v>
      </c>
      <c r="I24" s="124">
        <v>3.5590000000000002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1982</v>
      </c>
      <c r="D26" s="37">
        <v>2000</v>
      </c>
      <c r="E26" s="37">
        <v>2300</v>
      </c>
      <c r="F26" s="38">
        <v>115</v>
      </c>
      <c r="G26" s="39"/>
      <c r="H26" s="123">
        <v>8.3849999999999998</v>
      </c>
      <c r="I26" s="124">
        <v>7.1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12059</v>
      </c>
      <c r="D28" s="29">
        <v>11745</v>
      </c>
      <c r="E28" s="29">
        <v>11000</v>
      </c>
      <c r="F28" s="30"/>
      <c r="G28" s="30"/>
      <c r="H28" s="122">
        <v>28.814</v>
      </c>
      <c r="I28" s="122">
        <v>28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16279</v>
      </c>
      <c r="D29" s="29">
        <v>15596</v>
      </c>
      <c r="E29" s="29">
        <v>16065</v>
      </c>
      <c r="F29" s="30"/>
      <c r="G29" s="30"/>
      <c r="H29" s="122">
        <v>32.067999999999998</v>
      </c>
      <c r="I29" s="122">
        <v>20.587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26356</v>
      </c>
      <c r="D30" s="29">
        <v>30686</v>
      </c>
      <c r="E30" s="29">
        <v>30000</v>
      </c>
      <c r="F30" s="30"/>
      <c r="G30" s="30"/>
      <c r="H30" s="122">
        <v>45.237000000000002</v>
      </c>
      <c r="I30" s="122">
        <v>27.992000000000001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54694</v>
      </c>
      <c r="D31" s="37">
        <v>58027</v>
      </c>
      <c r="E31" s="37">
        <v>57065</v>
      </c>
      <c r="F31" s="38">
        <v>98.342151067606466</v>
      </c>
      <c r="G31" s="39"/>
      <c r="H31" s="123">
        <v>106.119</v>
      </c>
      <c r="I31" s="124">
        <v>76.579000000000008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579</v>
      </c>
      <c r="D33" s="29">
        <v>600</v>
      </c>
      <c r="E33" s="29">
        <v>600</v>
      </c>
      <c r="F33" s="30"/>
      <c r="G33" s="30"/>
      <c r="H33" s="122">
        <v>1.452</v>
      </c>
      <c r="I33" s="122">
        <v>1.8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410</v>
      </c>
      <c r="D34" s="29">
        <v>610</v>
      </c>
      <c r="E34" s="29">
        <v>490</v>
      </c>
      <c r="F34" s="30"/>
      <c r="G34" s="30"/>
      <c r="H34" s="122">
        <v>0.91600000000000004</v>
      </c>
      <c r="I34" s="122">
        <v>0.47799999999999998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7521</v>
      </c>
      <c r="D35" s="29">
        <v>7742</v>
      </c>
      <c r="E35" s="29">
        <v>7742</v>
      </c>
      <c r="F35" s="30"/>
      <c r="G35" s="30"/>
      <c r="H35" s="122">
        <v>27.015999999999998</v>
      </c>
      <c r="I35" s="122">
        <v>15.069000000000001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483</v>
      </c>
      <c r="D36" s="29">
        <v>483</v>
      </c>
      <c r="E36" s="29">
        <v>483</v>
      </c>
      <c r="F36" s="30"/>
      <c r="G36" s="30"/>
      <c r="H36" s="122">
        <v>0.92400000000000004</v>
      </c>
      <c r="I36" s="122">
        <v>0.19900000000000001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8993</v>
      </c>
      <c r="D37" s="37">
        <v>9435</v>
      </c>
      <c r="E37" s="37">
        <v>9315</v>
      </c>
      <c r="F37" s="38">
        <v>98.728139904610487</v>
      </c>
      <c r="G37" s="39"/>
      <c r="H37" s="123">
        <v>30.307999999999996</v>
      </c>
      <c r="I37" s="124">
        <v>17.546000000000003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893</v>
      </c>
      <c r="D39" s="37">
        <v>800</v>
      </c>
      <c r="E39" s="37">
        <v>800</v>
      </c>
      <c r="F39" s="38">
        <v>100</v>
      </c>
      <c r="G39" s="39"/>
      <c r="H39" s="123">
        <v>1.1160000000000001</v>
      </c>
      <c r="I39" s="124">
        <v>1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2916</v>
      </c>
      <c r="D41" s="29">
        <v>1144</v>
      </c>
      <c r="E41" s="29">
        <v>1170</v>
      </c>
      <c r="F41" s="30"/>
      <c r="G41" s="30"/>
      <c r="H41" s="122">
        <v>3.7919999999999998</v>
      </c>
      <c r="I41" s="122">
        <v>1.075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3937</v>
      </c>
      <c r="D42" s="29">
        <v>2874</v>
      </c>
      <c r="E42" s="29">
        <v>3579</v>
      </c>
      <c r="F42" s="30"/>
      <c r="G42" s="30"/>
      <c r="H42" s="122">
        <v>11.102</v>
      </c>
      <c r="I42" s="122">
        <v>6.0469999999999997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4483</v>
      </c>
      <c r="D43" s="29">
        <v>3609</v>
      </c>
      <c r="E43" s="29">
        <v>4600</v>
      </c>
      <c r="F43" s="30"/>
      <c r="G43" s="30"/>
      <c r="H43" s="122">
        <v>9.7159999999999993</v>
      </c>
      <c r="I43" s="122">
        <v>5.6059999999999999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5915</v>
      </c>
      <c r="D44" s="29">
        <v>3860</v>
      </c>
      <c r="E44" s="29">
        <v>4107</v>
      </c>
      <c r="F44" s="30"/>
      <c r="G44" s="30"/>
      <c r="H44" s="122">
        <v>15.69</v>
      </c>
      <c r="I44" s="122">
        <v>9.7029999999999994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4029</v>
      </c>
      <c r="D45" s="29">
        <v>1763</v>
      </c>
      <c r="E45" s="29">
        <v>2800</v>
      </c>
      <c r="F45" s="30"/>
      <c r="G45" s="30"/>
      <c r="H45" s="122">
        <v>9.3130000000000006</v>
      </c>
      <c r="I45" s="122">
        <v>4.4870000000000001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6967</v>
      </c>
      <c r="D46" s="29">
        <v>5301</v>
      </c>
      <c r="E46" s="29">
        <v>5300</v>
      </c>
      <c r="F46" s="30"/>
      <c r="G46" s="30"/>
      <c r="H46" s="122">
        <v>14.432</v>
      </c>
      <c r="I46" s="122">
        <v>8.1259999999999994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9218</v>
      </c>
      <c r="D47" s="29">
        <v>7387</v>
      </c>
      <c r="E47" s="29">
        <v>7200</v>
      </c>
      <c r="F47" s="30"/>
      <c r="G47" s="30"/>
      <c r="H47" s="122">
        <v>16.928000000000001</v>
      </c>
      <c r="I47" s="122">
        <v>8.2330000000000005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1974</v>
      </c>
      <c r="D48" s="29">
        <v>1631</v>
      </c>
      <c r="E48" s="29">
        <v>1650</v>
      </c>
      <c r="F48" s="30"/>
      <c r="G48" s="30"/>
      <c r="H48" s="122">
        <v>5.1859999999999999</v>
      </c>
      <c r="I48" s="122">
        <v>3.0779999999999998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4718</v>
      </c>
      <c r="D49" s="29">
        <v>3128</v>
      </c>
      <c r="E49" s="29">
        <v>3128</v>
      </c>
      <c r="F49" s="30"/>
      <c r="G49" s="30"/>
      <c r="H49" s="122">
        <v>7.2329999999999997</v>
      </c>
      <c r="I49" s="122">
        <v>4.3630000000000004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44157</v>
      </c>
      <c r="D50" s="37">
        <v>30697</v>
      </c>
      <c r="E50" s="37">
        <v>33534</v>
      </c>
      <c r="F50" s="38">
        <v>109.24194546698375</v>
      </c>
      <c r="G50" s="39"/>
      <c r="H50" s="123">
        <v>93.391999999999996</v>
      </c>
      <c r="I50" s="124">
        <v>50.718000000000004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6621</v>
      </c>
      <c r="D52" s="37">
        <v>5743</v>
      </c>
      <c r="E52" s="37">
        <v>6244</v>
      </c>
      <c r="F52" s="38">
        <v>108.72366359045795</v>
      </c>
      <c r="G52" s="39"/>
      <c r="H52" s="123">
        <v>16.097000000000001</v>
      </c>
      <c r="I52" s="124">
        <v>4.2859999999999996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18372</v>
      </c>
      <c r="D54" s="29">
        <v>15950</v>
      </c>
      <c r="E54" s="29">
        <v>15450</v>
      </c>
      <c r="F54" s="30"/>
      <c r="G54" s="30"/>
      <c r="H54" s="122">
        <v>42.094000000000001</v>
      </c>
      <c r="I54" s="122">
        <v>30.015000000000001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17829</v>
      </c>
      <c r="D55" s="29">
        <v>15852</v>
      </c>
      <c r="E55" s="29">
        <v>15852</v>
      </c>
      <c r="F55" s="30"/>
      <c r="G55" s="30"/>
      <c r="H55" s="122">
        <v>35.552</v>
      </c>
      <c r="I55" s="122">
        <v>6.3390000000000004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12263</v>
      </c>
      <c r="D56" s="29">
        <v>10450</v>
      </c>
      <c r="E56" s="29">
        <v>10450</v>
      </c>
      <c r="F56" s="30"/>
      <c r="G56" s="30"/>
      <c r="H56" s="122">
        <v>23.454000000000001</v>
      </c>
      <c r="I56" s="122">
        <v>26.85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9740</v>
      </c>
      <c r="D57" s="29">
        <v>9659</v>
      </c>
      <c r="E57" s="29">
        <v>7250</v>
      </c>
      <c r="F57" s="30"/>
      <c r="G57" s="30"/>
      <c r="H57" s="122">
        <v>29.306000000000001</v>
      </c>
      <c r="I57" s="122">
        <v>17.562000000000001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23765</v>
      </c>
      <c r="D58" s="29">
        <v>20617</v>
      </c>
      <c r="E58" s="29">
        <v>20600</v>
      </c>
      <c r="F58" s="30"/>
      <c r="G58" s="30"/>
      <c r="H58" s="122">
        <v>44.05</v>
      </c>
      <c r="I58" s="122">
        <v>12.826000000000001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81969</v>
      </c>
      <c r="D59" s="37">
        <v>72528</v>
      </c>
      <c r="E59" s="37">
        <v>69602</v>
      </c>
      <c r="F59" s="38">
        <v>95.965696007059336</v>
      </c>
      <c r="G59" s="39"/>
      <c r="H59" s="123">
        <v>174.45600000000002</v>
      </c>
      <c r="I59" s="124">
        <v>93.592000000000013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124</v>
      </c>
      <c r="D61" s="29">
        <v>58</v>
      </c>
      <c r="E61" s="29">
        <v>60</v>
      </c>
      <c r="F61" s="30"/>
      <c r="G61" s="30"/>
      <c r="H61" s="122">
        <v>0.19500000000000001</v>
      </c>
      <c r="I61" s="122">
        <v>6.4000000000000001E-2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374</v>
      </c>
      <c r="D62" s="29">
        <v>435</v>
      </c>
      <c r="E62" s="29">
        <v>435</v>
      </c>
      <c r="F62" s="30"/>
      <c r="G62" s="30"/>
      <c r="H62" s="122">
        <v>0.55000000000000004</v>
      </c>
      <c r="I62" s="122">
        <v>0.33300000000000002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465</v>
      </c>
      <c r="D63" s="29">
        <v>610</v>
      </c>
      <c r="E63" s="29"/>
      <c r="F63" s="30"/>
      <c r="G63" s="30"/>
      <c r="H63" s="122">
        <v>1.1850000000000001</v>
      </c>
      <c r="I63" s="122">
        <v>0.20300000000000001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963</v>
      </c>
      <c r="D64" s="37">
        <v>1103</v>
      </c>
      <c r="E64" s="37">
        <v>495</v>
      </c>
      <c r="F64" s="38">
        <v>44.877606527651857</v>
      </c>
      <c r="G64" s="39"/>
      <c r="H64" s="123">
        <v>1.9300000000000002</v>
      </c>
      <c r="I64" s="124">
        <v>0.60000000000000009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239</v>
      </c>
      <c r="D66" s="37">
        <v>306</v>
      </c>
      <c r="E66" s="37">
        <v>306</v>
      </c>
      <c r="F66" s="38">
        <v>100</v>
      </c>
      <c r="G66" s="39"/>
      <c r="H66" s="123">
        <v>0.36699999999999999</v>
      </c>
      <c r="I66" s="124">
        <v>0.36799999999999999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15630</v>
      </c>
      <c r="D68" s="29">
        <v>9500</v>
      </c>
      <c r="E68" s="29">
        <v>15000</v>
      </c>
      <c r="F68" s="30"/>
      <c r="G68" s="30"/>
      <c r="H68" s="122">
        <v>40.103999999999999</v>
      </c>
      <c r="I68" s="122">
        <v>14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2494</v>
      </c>
      <c r="D69" s="29">
        <v>1600</v>
      </c>
      <c r="E69" s="29">
        <v>2500</v>
      </c>
      <c r="F69" s="30"/>
      <c r="G69" s="30"/>
      <c r="H69" s="122">
        <v>6.266</v>
      </c>
      <c r="I69" s="122">
        <v>2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18124</v>
      </c>
      <c r="D70" s="37">
        <v>11100</v>
      </c>
      <c r="E70" s="37">
        <v>17500</v>
      </c>
      <c r="F70" s="38">
        <v>157.65765765765767</v>
      </c>
      <c r="G70" s="39"/>
      <c r="H70" s="123">
        <v>46.37</v>
      </c>
      <c r="I70" s="124">
        <v>16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</v>
      </c>
      <c r="D72" s="29"/>
      <c r="E72" s="29"/>
      <c r="F72" s="30"/>
      <c r="G72" s="30"/>
      <c r="H72" s="122">
        <v>7.0000000000000001E-3</v>
      </c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14540</v>
      </c>
      <c r="D73" s="29">
        <v>14350</v>
      </c>
      <c r="E73" s="29">
        <v>14420</v>
      </c>
      <c r="F73" s="30"/>
      <c r="G73" s="30"/>
      <c r="H73" s="122">
        <v>19.411000000000001</v>
      </c>
      <c r="I73" s="122">
        <v>19.157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11175</v>
      </c>
      <c r="D74" s="29">
        <v>10400</v>
      </c>
      <c r="E74" s="29">
        <v>10000</v>
      </c>
      <c r="F74" s="30"/>
      <c r="G74" s="30"/>
      <c r="H74" s="122">
        <v>24.24</v>
      </c>
      <c r="I74" s="122">
        <v>12.75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1313</v>
      </c>
      <c r="D75" s="29">
        <v>1483</v>
      </c>
      <c r="E75" s="29">
        <v>1474</v>
      </c>
      <c r="F75" s="30"/>
      <c r="G75" s="30"/>
      <c r="H75" s="122">
        <v>1.244</v>
      </c>
      <c r="I75" s="122">
        <v>0.95399999999999996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5892</v>
      </c>
      <c r="D76" s="29">
        <v>5450</v>
      </c>
      <c r="E76" s="29">
        <v>5475</v>
      </c>
      <c r="F76" s="30"/>
      <c r="G76" s="30"/>
      <c r="H76" s="122">
        <v>13.552</v>
      </c>
      <c r="I76" s="122">
        <v>8.1750000000000007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1158</v>
      </c>
      <c r="D77" s="29">
        <v>869</v>
      </c>
      <c r="E77" s="29">
        <v>869</v>
      </c>
      <c r="F77" s="30"/>
      <c r="G77" s="30"/>
      <c r="H77" s="122">
        <v>2.4870000000000001</v>
      </c>
      <c r="I77" s="122">
        <v>0.93700000000000006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1765</v>
      </c>
      <c r="D78" s="29">
        <v>1700</v>
      </c>
      <c r="E78" s="29">
        <v>1700</v>
      </c>
      <c r="F78" s="30"/>
      <c r="G78" s="30"/>
      <c r="H78" s="122">
        <v>4.4450000000000003</v>
      </c>
      <c r="I78" s="122">
        <v>1.19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22652</v>
      </c>
      <c r="D79" s="29">
        <v>21550</v>
      </c>
      <c r="E79" s="29">
        <v>21550</v>
      </c>
      <c r="F79" s="30"/>
      <c r="G79" s="30"/>
      <c r="H79" s="122">
        <v>59.292000000000002</v>
      </c>
      <c r="I79" s="122">
        <v>38.79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58502</v>
      </c>
      <c r="D80" s="37">
        <v>55802</v>
      </c>
      <c r="E80" s="37">
        <v>55488</v>
      </c>
      <c r="F80" s="38">
        <v>99.437296154259698</v>
      </c>
      <c r="G80" s="39"/>
      <c r="H80" s="123">
        <v>124.678</v>
      </c>
      <c r="I80" s="124">
        <v>81.953000000000003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</v>
      </c>
      <c r="D82" s="29">
        <v>1</v>
      </c>
      <c r="E82" s="29">
        <v>1</v>
      </c>
      <c r="F82" s="30"/>
      <c r="G82" s="30"/>
      <c r="H82" s="122">
        <v>1E-3</v>
      </c>
      <c r="I82" s="122">
        <v>1E-3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1</v>
      </c>
      <c r="D83" s="29">
        <v>1</v>
      </c>
      <c r="E83" s="29">
        <v>1</v>
      </c>
      <c r="F83" s="30"/>
      <c r="G83" s="30"/>
      <c r="H83" s="122">
        <v>1E-3</v>
      </c>
      <c r="I83" s="122">
        <v>1E-3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2</v>
      </c>
      <c r="D84" s="37">
        <v>2</v>
      </c>
      <c r="E84" s="37">
        <v>2</v>
      </c>
      <c r="F84" s="38">
        <v>100</v>
      </c>
      <c r="G84" s="39"/>
      <c r="H84" s="123">
        <v>2E-3</v>
      </c>
      <c r="I84" s="124">
        <v>2E-3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280349</v>
      </c>
      <c r="D87" s="48">
        <v>250188</v>
      </c>
      <c r="E87" s="48">
        <v>255398</v>
      </c>
      <c r="F87" s="49">
        <v>102.08243400962476</v>
      </c>
      <c r="G87" s="39"/>
      <c r="H87" s="127">
        <v>610.05999999999995</v>
      </c>
      <c r="I87" s="128">
        <v>354.70400000000001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8">
    <pageSetUpPr fitToPage="1"/>
  </sheetPr>
  <dimension ref="A1:K625"/>
  <sheetViews>
    <sheetView view="pageBreakPreview" zoomScale="60" zoomScaleNormal="100" workbookViewId="0">
      <selection activeCell="C7" sqref="C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7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7700</v>
      </c>
      <c r="D9" s="29">
        <v>6079</v>
      </c>
      <c r="E9" s="29">
        <v>7931</v>
      </c>
      <c r="F9" s="30"/>
      <c r="G9" s="30"/>
      <c r="H9" s="122">
        <v>53.34</v>
      </c>
      <c r="I9" s="122">
        <v>43.49</v>
      </c>
      <c r="J9" s="122">
        <v>51.87</v>
      </c>
      <c r="K9" s="31"/>
    </row>
    <row r="10" spans="1:11" s="32" customFormat="1" ht="11.25" customHeight="1" x14ac:dyDescent="0.3">
      <c r="A10" s="34" t="s">
        <v>9</v>
      </c>
      <c r="B10" s="28"/>
      <c r="C10" s="29">
        <v>2300</v>
      </c>
      <c r="D10" s="29">
        <v>2015</v>
      </c>
      <c r="E10" s="29">
        <v>2369</v>
      </c>
      <c r="F10" s="30"/>
      <c r="G10" s="30"/>
      <c r="H10" s="122">
        <v>15.157</v>
      </c>
      <c r="I10" s="122">
        <v>13.542999999999999</v>
      </c>
      <c r="J10" s="122">
        <v>13.46</v>
      </c>
      <c r="K10" s="31"/>
    </row>
    <row r="11" spans="1:11" s="32" customFormat="1" ht="11.25" customHeight="1" x14ac:dyDescent="0.3">
      <c r="A11" s="27" t="s">
        <v>10</v>
      </c>
      <c r="B11" s="28"/>
      <c r="C11" s="29">
        <v>1970</v>
      </c>
      <c r="D11" s="29">
        <v>1929</v>
      </c>
      <c r="E11" s="29">
        <v>1749</v>
      </c>
      <c r="F11" s="30"/>
      <c r="G11" s="30"/>
      <c r="H11" s="122">
        <v>11.82</v>
      </c>
      <c r="I11" s="122">
        <v>12.701000000000001</v>
      </c>
      <c r="J11" s="122">
        <v>9.6199999999999992</v>
      </c>
      <c r="K11" s="31"/>
    </row>
    <row r="12" spans="1:11" s="32" customFormat="1" ht="11.25" customHeight="1" x14ac:dyDescent="0.3">
      <c r="A12" s="34" t="s">
        <v>11</v>
      </c>
      <c r="B12" s="28"/>
      <c r="C12" s="29">
        <v>5900</v>
      </c>
      <c r="D12" s="29">
        <v>4784</v>
      </c>
      <c r="E12" s="29">
        <v>6077</v>
      </c>
      <c r="F12" s="30"/>
      <c r="G12" s="30"/>
      <c r="H12" s="122">
        <v>28</v>
      </c>
      <c r="I12" s="122">
        <v>24.611999999999998</v>
      </c>
      <c r="J12" s="122">
        <v>31.783999999999999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17870</v>
      </c>
      <c r="D13" s="37">
        <v>14807</v>
      </c>
      <c r="E13" s="37">
        <v>18126</v>
      </c>
      <c r="F13" s="38">
        <v>122.41507395150943</v>
      </c>
      <c r="G13" s="39"/>
      <c r="H13" s="123">
        <v>108.31700000000001</v>
      </c>
      <c r="I13" s="124">
        <v>94.346000000000004</v>
      </c>
      <c r="J13" s="124">
        <v>106.73400000000001</v>
      </c>
      <c r="K13" s="40">
        <v>113.13039238547475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450</v>
      </c>
      <c r="D15" s="37">
        <v>450</v>
      </c>
      <c r="E15" s="37">
        <v>380</v>
      </c>
      <c r="F15" s="38">
        <v>84.444444444444443</v>
      </c>
      <c r="G15" s="39"/>
      <c r="H15" s="123">
        <v>1</v>
      </c>
      <c r="I15" s="124">
        <v>1.35</v>
      </c>
      <c r="J15" s="124">
        <v>0.9</v>
      </c>
      <c r="K15" s="40">
        <v>66.666666666666657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3</v>
      </c>
      <c r="D19" s="29">
        <v>3</v>
      </c>
      <c r="E19" s="29">
        <v>4</v>
      </c>
      <c r="F19" s="30"/>
      <c r="G19" s="30"/>
      <c r="H19" s="122">
        <v>1.4E-2</v>
      </c>
      <c r="I19" s="122">
        <v>0.01</v>
      </c>
      <c r="J19" s="122">
        <v>1.0999999999999999E-2</v>
      </c>
      <c r="K19" s="31"/>
    </row>
    <row r="20" spans="1:11" s="32" customFormat="1" ht="11.25" customHeight="1" x14ac:dyDescent="0.3">
      <c r="A20" s="34" t="s">
        <v>16</v>
      </c>
      <c r="B20" s="28"/>
      <c r="C20" s="29"/>
      <c r="D20" s="29">
        <v>99</v>
      </c>
      <c r="E20" s="29">
        <v>109</v>
      </c>
      <c r="F20" s="30"/>
      <c r="G20" s="30"/>
      <c r="H20" s="122">
        <v>0.312</v>
      </c>
      <c r="I20" s="122">
        <v>0.27900000000000003</v>
      </c>
      <c r="J20" s="122">
        <v>0.28000000000000003</v>
      </c>
      <c r="K20" s="31"/>
    </row>
    <row r="21" spans="1:11" s="32" customFormat="1" ht="11.25" customHeight="1" x14ac:dyDescent="0.3">
      <c r="A21" s="34" t="s">
        <v>17</v>
      </c>
      <c r="B21" s="28"/>
      <c r="C21" s="29">
        <v>71</v>
      </c>
      <c r="D21" s="29">
        <v>71</v>
      </c>
      <c r="E21" s="29">
        <v>73</v>
      </c>
      <c r="F21" s="30"/>
      <c r="G21" s="30"/>
      <c r="H21" s="122">
        <v>0.23</v>
      </c>
      <c r="I21" s="122">
        <v>0.19400000000000001</v>
      </c>
      <c r="J21" s="122">
        <v>0.22</v>
      </c>
      <c r="K21" s="31"/>
    </row>
    <row r="22" spans="1:11" s="23" customFormat="1" ht="11.25" customHeight="1" x14ac:dyDescent="0.3">
      <c r="A22" s="35" t="s">
        <v>18</v>
      </c>
      <c r="B22" s="36"/>
      <c r="C22" s="37">
        <v>74</v>
      </c>
      <c r="D22" s="37">
        <v>173</v>
      </c>
      <c r="E22" s="37">
        <v>186</v>
      </c>
      <c r="F22" s="38">
        <v>107.51445086705202</v>
      </c>
      <c r="G22" s="39"/>
      <c r="H22" s="123">
        <v>0.55600000000000005</v>
      </c>
      <c r="I22" s="124">
        <v>0.48300000000000004</v>
      </c>
      <c r="J22" s="124">
        <v>0.51100000000000001</v>
      </c>
      <c r="K22" s="40">
        <v>105.79710144927536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16308</v>
      </c>
      <c r="D24" s="37">
        <v>17356</v>
      </c>
      <c r="E24" s="37">
        <v>12803</v>
      </c>
      <c r="F24" s="38">
        <v>73.76699700391795</v>
      </c>
      <c r="G24" s="39"/>
      <c r="H24" s="123">
        <v>192.78299999999999</v>
      </c>
      <c r="I24" s="124">
        <v>184.505</v>
      </c>
      <c r="J24" s="124">
        <v>134.86000000000001</v>
      </c>
      <c r="K24" s="40">
        <v>73.092870111921101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3400</v>
      </c>
      <c r="D26" s="37">
        <v>355</v>
      </c>
      <c r="E26" s="37">
        <v>380</v>
      </c>
      <c r="F26" s="38">
        <v>107.04225352112677</v>
      </c>
      <c r="G26" s="39"/>
      <c r="H26" s="123">
        <v>4</v>
      </c>
      <c r="I26" s="124">
        <v>4.242</v>
      </c>
      <c r="J26" s="124">
        <v>4.5</v>
      </c>
      <c r="K26" s="40">
        <v>106.08203677510608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65000</v>
      </c>
      <c r="D28" s="29">
        <v>64330</v>
      </c>
      <c r="E28" s="29">
        <v>42599</v>
      </c>
      <c r="F28" s="30"/>
      <c r="G28" s="30"/>
      <c r="H28" s="122">
        <v>780</v>
      </c>
      <c r="I28" s="122">
        <v>718.7</v>
      </c>
      <c r="J28" s="122">
        <v>530</v>
      </c>
      <c r="K28" s="31"/>
    </row>
    <row r="29" spans="1:11" s="32" customFormat="1" ht="11.25" customHeight="1" x14ac:dyDescent="0.3">
      <c r="A29" s="34" t="s">
        <v>22</v>
      </c>
      <c r="B29" s="28"/>
      <c r="C29" s="29">
        <v>2275</v>
      </c>
      <c r="D29" s="29">
        <v>1916</v>
      </c>
      <c r="E29" s="29">
        <v>1800</v>
      </c>
      <c r="F29" s="30"/>
      <c r="G29" s="30"/>
      <c r="H29" s="122">
        <v>21.42</v>
      </c>
      <c r="I29" s="122">
        <v>19.024000000000001</v>
      </c>
      <c r="J29" s="122">
        <v>16.085000000000001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17500</v>
      </c>
      <c r="D30" s="29">
        <v>18811</v>
      </c>
      <c r="E30" s="29">
        <v>10317</v>
      </c>
      <c r="F30" s="30"/>
      <c r="G30" s="30"/>
      <c r="H30" s="122">
        <v>225</v>
      </c>
      <c r="I30" s="122">
        <v>221.834</v>
      </c>
      <c r="J30" s="122">
        <v>102.78</v>
      </c>
      <c r="K30" s="31"/>
    </row>
    <row r="31" spans="1:11" s="23" customFormat="1" ht="11.25" customHeight="1" x14ac:dyDescent="0.3">
      <c r="A31" s="41" t="s">
        <v>24</v>
      </c>
      <c r="B31" s="36"/>
      <c r="C31" s="37">
        <v>84775</v>
      </c>
      <c r="D31" s="37">
        <v>85057</v>
      </c>
      <c r="E31" s="37">
        <v>54716</v>
      </c>
      <c r="F31" s="38">
        <v>64.328626685634333</v>
      </c>
      <c r="G31" s="39"/>
      <c r="H31" s="123">
        <v>1026.42</v>
      </c>
      <c r="I31" s="124">
        <v>959.55799999999999</v>
      </c>
      <c r="J31" s="124">
        <v>648.86500000000001</v>
      </c>
      <c r="K31" s="40">
        <v>67.621238111713936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200</v>
      </c>
      <c r="D33" s="29">
        <v>99</v>
      </c>
      <c r="E33" s="29"/>
      <c r="F33" s="30"/>
      <c r="G33" s="30"/>
      <c r="H33" s="122">
        <v>1.2050000000000001</v>
      </c>
      <c r="I33" s="122">
        <v>0.46200000000000002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6035</v>
      </c>
      <c r="D34" s="29">
        <v>4908</v>
      </c>
      <c r="E34" s="29">
        <v>3000</v>
      </c>
      <c r="F34" s="30"/>
      <c r="G34" s="30"/>
      <c r="H34" s="122">
        <v>80.400000000000006</v>
      </c>
      <c r="I34" s="122">
        <v>46.258000000000003</v>
      </c>
      <c r="J34" s="122">
        <v>24</v>
      </c>
      <c r="K34" s="31"/>
    </row>
    <row r="35" spans="1:11" s="32" customFormat="1" ht="11.25" customHeight="1" x14ac:dyDescent="0.3">
      <c r="A35" s="34" t="s">
        <v>27</v>
      </c>
      <c r="B35" s="28"/>
      <c r="C35" s="29">
        <v>34000</v>
      </c>
      <c r="D35" s="29">
        <v>35067</v>
      </c>
      <c r="E35" s="29">
        <v>11810</v>
      </c>
      <c r="F35" s="30"/>
      <c r="G35" s="30"/>
      <c r="H35" s="122">
        <v>400</v>
      </c>
      <c r="I35" s="122">
        <v>356.822</v>
      </c>
      <c r="J35" s="122">
        <v>121.73699999999999</v>
      </c>
      <c r="K35" s="31"/>
    </row>
    <row r="36" spans="1:11" s="32" customFormat="1" ht="11.25" customHeight="1" x14ac:dyDescent="0.3">
      <c r="A36" s="34" t="s">
        <v>28</v>
      </c>
      <c r="B36" s="28"/>
      <c r="C36" s="29">
        <v>79</v>
      </c>
      <c r="D36" s="29">
        <v>48</v>
      </c>
      <c r="E36" s="29">
        <v>48</v>
      </c>
      <c r="F36" s="30"/>
      <c r="G36" s="30"/>
      <c r="H36" s="122">
        <v>0.79</v>
      </c>
      <c r="I36" s="122">
        <v>0.47399999999999998</v>
      </c>
      <c r="J36" s="122">
        <v>0.35499999999999998</v>
      </c>
      <c r="K36" s="31"/>
    </row>
    <row r="37" spans="1:11" s="23" customFormat="1" ht="11.25" customHeight="1" x14ac:dyDescent="0.3">
      <c r="A37" s="35" t="s">
        <v>29</v>
      </c>
      <c r="B37" s="36"/>
      <c r="C37" s="37">
        <v>40314</v>
      </c>
      <c r="D37" s="37">
        <v>40122</v>
      </c>
      <c r="E37" s="37">
        <v>14858</v>
      </c>
      <c r="F37" s="38">
        <v>37.032052240665969</v>
      </c>
      <c r="G37" s="39"/>
      <c r="H37" s="123">
        <v>482.39500000000004</v>
      </c>
      <c r="I37" s="124">
        <v>404.01600000000002</v>
      </c>
      <c r="J37" s="124">
        <v>146.09199999999998</v>
      </c>
      <c r="K37" s="40">
        <v>36.159954061225292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110</v>
      </c>
      <c r="D39" s="37">
        <v>107</v>
      </c>
      <c r="E39" s="37">
        <v>110</v>
      </c>
      <c r="F39" s="38">
        <v>102.80373831775701</v>
      </c>
      <c r="G39" s="39"/>
      <c r="H39" s="123">
        <v>0.60499999999999998</v>
      </c>
      <c r="I39" s="124">
        <v>0.59099999999999997</v>
      </c>
      <c r="J39" s="124">
        <v>0.6</v>
      </c>
      <c r="K39" s="40">
        <v>101.52284263959392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1693</v>
      </c>
      <c r="D41" s="29">
        <v>1073</v>
      </c>
      <c r="E41" s="29">
        <v>997</v>
      </c>
      <c r="F41" s="30"/>
      <c r="G41" s="30"/>
      <c r="H41" s="122">
        <v>21.052</v>
      </c>
      <c r="I41" s="122">
        <v>14.153</v>
      </c>
      <c r="J41" s="122">
        <v>13.021000000000001</v>
      </c>
      <c r="K41" s="31"/>
    </row>
    <row r="42" spans="1:11" s="32" customFormat="1" ht="11.25" customHeight="1" x14ac:dyDescent="0.3">
      <c r="A42" s="34" t="s">
        <v>32</v>
      </c>
      <c r="B42" s="28"/>
      <c r="C42" s="29">
        <v>938</v>
      </c>
      <c r="D42" s="29">
        <v>843</v>
      </c>
      <c r="E42" s="29">
        <v>624</v>
      </c>
      <c r="F42" s="30"/>
      <c r="G42" s="30"/>
      <c r="H42" s="122">
        <v>14.061999999999999</v>
      </c>
      <c r="I42" s="122">
        <v>10.116</v>
      </c>
      <c r="J42" s="122">
        <v>8.4849999999999994</v>
      </c>
      <c r="K42" s="31"/>
    </row>
    <row r="43" spans="1:11" s="32" customFormat="1" ht="11.25" customHeight="1" x14ac:dyDescent="0.3">
      <c r="A43" s="34" t="s">
        <v>33</v>
      </c>
      <c r="B43" s="28"/>
      <c r="C43" s="29">
        <v>75219</v>
      </c>
      <c r="D43" s="29">
        <v>73715</v>
      </c>
      <c r="E43" s="29">
        <v>67471</v>
      </c>
      <c r="F43" s="30"/>
      <c r="G43" s="30"/>
      <c r="H43" s="122">
        <v>1007.9349999999999</v>
      </c>
      <c r="I43" s="122">
        <v>928.80899999999997</v>
      </c>
      <c r="J43" s="122">
        <v>873.74900000000002</v>
      </c>
      <c r="K43" s="31"/>
    </row>
    <row r="44" spans="1:11" s="32" customFormat="1" ht="11.25" customHeight="1" x14ac:dyDescent="0.3">
      <c r="A44" s="34" t="s">
        <v>34</v>
      </c>
      <c r="B44" s="28"/>
      <c r="C44" s="29">
        <v>4202</v>
      </c>
      <c r="D44" s="29">
        <v>656</v>
      </c>
      <c r="E44" s="29">
        <v>1428</v>
      </c>
      <c r="F44" s="30"/>
      <c r="G44" s="30"/>
      <c r="H44" s="122">
        <v>49.621000000000002</v>
      </c>
      <c r="I44" s="122">
        <v>7.6749999999999998</v>
      </c>
      <c r="J44" s="122">
        <v>16.501000000000001</v>
      </c>
      <c r="K44" s="31"/>
    </row>
    <row r="45" spans="1:11" s="32" customFormat="1" ht="11.25" customHeight="1" x14ac:dyDescent="0.3">
      <c r="A45" s="34" t="s">
        <v>35</v>
      </c>
      <c r="B45" s="28"/>
      <c r="C45" s="29">
        <v>17580</v>
      </c>
      <c r="D45" s="29">
        <v>16793</v>
      </c>
      <c r="E45" s="29">
        <v>15475</v>
      </c>
      <c r="F45" s="30"/>
      <c r="G45" s="30"/>
      <c r="H45" s="122">
        <v>235.16800000000001</v>
      </c>
      <c r="I45" s="122">
        <v>222.96100000000001</v>
      </c>
      <c r="J45" s="122">
        <v>216.34100000000001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34</v>
      </c>
      <c r="D46" s="29">
        <v>24</v>
      </c>
      <c r="E46" s="29">
        <v>20</v>
      </c>
      <c r="F46" s="30"/>
      <c r="G46" s="30"/>
      <c r="H46" s="122">
        <v>0.35399999999999998</v>
      </c>
      <c r="I46" s="122">
        <v>0.252</v>
      </c>
      <c r="J46" s="122">
        <v>0.22</v>
      </c>
      <c r="K46" s="31"/>
    </row>
    <row r="47" spans="1:11" s="32" customFormat="1" ht="11.25" customHeight="1" x14ac:dyDescent="0.3">
      <c r="A47" s="34" t="s">
        <v>37</v>
      </c>
      <c r="B47" s="28"/>
      <c r="C47" s="29">
        <v>113</v>
      </c>
      <c r="D47" s="29">
        <v>33</v>
      </c>
      <c r="E47" s="29">
        <v>51</v>
      </c>
      <c r="F47" s="30"/>
      <c r="G47" s="30"/>
      <c r="H47" s="122">
        <v>1.413</v>
      </c>
      <c r="I47" s="122">
        <v>0.46200000000000002</v>
      </c>
      <c r="J47" s="122">
        <v>0.71399999999999997</v>
      </c>
      <c r="K47" s="31"/>
    </row>
    <row r="48" spans="1:11" s="32" customFormat="1" ht="11.25" customHeight="1" x14ac:dyDescent="0.3">
      <c r="A48" s="34" t="s">
        <v>38</v>
      </c>
      <c r="B48" s="28"/>
      <c r="C48" s="29">
        <v>6336</v>
      </c>
      <c r="D48" s="29">
        <v>3944</v>
      </c>
      <c r="E48" s="29">
        <v>4139</v>
      </c>
      <c r="F48" s="30"/>
      <c r="G48" s="30"/>
      <c r="H48" s="122">
        <v>85.712999999999994</v>
      </c>
      <c r="I48" s="122">
        <v>47.328000000000003</v>
      </c>
      <c r="J48" s="122">
        <v>58.17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15627</v>
      </c>
      <c r="D49" s="29">
        <v>11495</v>
      </c>
      <c r="E49" s="29">
        <v>11627</v>
      </c>
      <c r="F49" s="30"/>
      <c r="G49" s="30"/>
      <c r="H49" s="122">
        <v>214.54300000000001</v>
      </c>
      <c r="I49" s="122">
        <v>151.66499999999999</v>
      </c>
      <c r="J49" s="122">
        <v>161.72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121742</v>
      </c>
      <c r="D50" s="37">
        <v>108576</v>
      </c>
      <c r="E50" s="37">
        <v>101832</v>
      </c>
      <c r="F50" s="38">
        <v>93.788682581786034</v>
      </c>
      <c r="G50" s="39"/>
      <c r="H50" s="123">
        <v>1629.8610000000003</v>
      </c>
      <c r="I50" s="124">
        <v>1383.4209999999998</v>
      </c>
      <c r="J50" s="124">
        <v>1348.921</v>
      </c>
      <c r="K50" s="40">
        <v>97.506182138336797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4431.46</v>
      </c>
      <c r="D52" s="37">
        <v>4686</v>
      </c>
      <c r="E52" s="37">
        <v>4637</v>
      </c>
      <c r="F52" s="38">
        <v>98.954332052923604</v>
      </c>
      <c r="G52" s="39"/>
      <c r="H52" s="123">
        <v>53.139000000000003</v>
      </c>
      <c r="I52" s="124">
        <v>57.231000000000002</v>
      </c>
      <c r="J52" s="124">
        <v>46.146999999999998</v>
      </c>
      <c r="K52" s="40">
        <v>80.632873792175559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7000</v>
      </c>
      <c r="D54" s="29">
        <v>8255</v>
      </c>
      <c r="E54" s="29">
        <v>7030</v>
      </c>
      <c r="F54" s="30"/>
      <c r="G54" s="30"/>
      <c r="H54" s="122">
        <v>119</v>
      </c>
      <c r="I54" s="122">
        <v>114.33199999999999</v>
      </c>
      <c r="J54" s="122">
        <v>103.693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1480</v>
      </c>
      <c r="D55" s="29">
        <v>381</v>
      </c>
      <c r="E55" s="29">
        <v>1322</v>
      </c>
      <c r="F55" s="30"/>
      <c r="G55" s="30"/>
      <c r="H55" s="122">
        <v>17.085000000000001</v>
      </c>
      <c r="I55" s="122">
        <v>4.117</v>
      </c>
      <c r="J55" s="122">
        <v>14.65</v>
      </c>
      <c r="K55" s="31"/>
    </row>
    <row r="56" spans="1:11" s="32" customFormat="1" ht="11.25" customHeight="1" x14ac:dyDescent="0.3">
      <c r="A56" s="34" t="s">
        <v>44</v>
      </c>
      <c r="B56" s="28"/>
      <c r="C56" s="29">
        <v>674</v>
      </c>
      <c r="D56" s="29">
        <v>569</v>
      </c>
      <c r="E56" s="29">
        <v>780</v>
      </c>
      <c r="F56" s="30"/>
      <c r="G56" s="30"/>
      <c r="H56" s="122">
        <v>8.31</v>
      </c>
      <c r="I56" s="122">
        <v>7.1050000000000004</v>
      </c>
      <c r="J56" s="122">
        <v>1.1499999999999999</v>
      </c>
      <c r="K56" s="31"/>
    </row>
    <row r="57" spans="1:11" s="32" customFormat="1" ht="11.25" customHeight="1" x14ac:dyDescent="0.3">
      <c r="A57" s="34" t="s">
        <v>45</v>
      </c>
      <c r="B57" s="28"/>
      <c r="C57" s="29">
        <v>2829</v>
      </c>
      <c r="D57" s="29">
        <v>2523</v>
      </c>
      <c r="E57" s="29">
        <v>1154</v>
      </c>
      <c r="F57" s="30"/>
      <c r="G57" s="30"/>
      <c r="H57" s="122">
        <v>39.606000000000002</v>
      </c>
      <c r="I57" s="122">
        <v>30.216000000000001</v>
      </c>
      <c r="J57" s="122">
        <v>13.271000000000001</v>
      </c>
      <c r="K57" s="31"/>
    </row>
    <row r="58" spans="1:11" s="32" customFormat="1" ht="11.25" customHeight="1" x14ac:dyDescent="0.3">
      <c r="A58" s="34" t="s">
        <v>46</v>
      </c>
      <c r="B58" s="28"/>
      <c r="C58" s="29">
        <v>5002</v>
      </c>
      <c r="D58" s="29">
        <v>5344</v>
      </c>
      <c r="E58" s="29">
        <v>4643</v>
      </c>
      <c r="F58" s="30"/>
      <c r="G58" s="30"/>
      <c r="H58" s="122">
        <v>60.024000000000001</v>
      </c>
      <c r="I58" s="122">
        <v>58.783999999999999</v>
      </c>
      <c r="J58" s="122">
        <v>46.43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16985</v>
      </c>
      <c r="D59" s="37">
        <v>17072</v>
      </c>
      <c r="E59" s="37">
        <v>14929</v>
      </c>
      <c r="F59" s="38">
        <v>87.447282099343951</v>
      </c>
      <c r="G59" s="39"/>
      <c r="H59" s="123">
        <v>244.02500000000001</v>
      </c>
      <c r="I59" s="124">
        <v>214.554</v>
      </c>
      <c r="J59" s="124">
        <v>179.19400000000002</v>
      </c>
      <c r="K59" s="40">
        <v>83.519300502437616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125</v>
      </c>
      <c r="D61" s="29">
        <v>200</v>
      </c>
      <c r="E61" s="29">
        <v>184</v>
      </c>
      <c r="F61" s="30"/>
      <c r="G61" s="30"/>
      <c r="H61" s="122">
        <v>1.5</v>
      </c>
      <c r="I61" s="122">
        <v>2.399</v>
      </c>
      <c r="J61" s="122">
        <v>2.2080000000000002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104</v>
      </c>
      <c r="D62" s="29">
        <v>64</v>
      </c>
      <c r="E62" s="29">
        <v>36</v>
      </c>
      <c r="F62" s="30"/>
      <c r="G62" s="30"/>
      <c r="H62" s="122">
        <v>0.35199999999999998</v>
      </c>
      <c r="I62" s="122">
        <v>0.23300000000000001</v>
      </c>
      <c r="J62" s="122">
        <v>0.09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89</v>
      </c>
      <c r="D63" s="29">
        <v>88</v>
      </c>
      <c r="E63" s="29">
        <v>85</v>
      </c>
      <c r="F63" s="30"/>
      <c r="G63" s="30"/>
      <c r="H63" s="122">
        <v>1.331</v>
      </c>
      <c r="I63" s="122">
        <v>1.4079999999999999</v>
      </c>
      <c r="J63" s="122">
        <v>1.36</v>
      </c>
      <c r="K63" s="31"/>
    </row>
    <row r="64" spans="1:11" s="23" customFormat="1" ht="11.25" customHeight="1" x14ac:dyDescent="0.3">
      <c r="A64" s="35" t="s">
        <v>51</v>
      </c>
      <c r="B64" s="36"/>
      <c r="C64" s="37">
        <v>318</v>
      </c>
      <c r="D64" s="37">
        <v>352</v>
      </c>
      <c r="E64" s="37">
        <v>305</v>
      </c>
      <c r="F64" s="38">
        <v>86.647727272727266</v>
      </c>
      <c r="G64" s="39"/>
      <c r="H64" s="123">
        <v>3.1829999999999998</v>
      </c>
      <c r="I64" s="124">
        <v>4.04</v>
      </c>
      <c r="J64" s="124">
        <v>3.6580000000000004</v>
      </c>
      <c r="K64" s="40">
        <v>90.544554455445549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204</v>
      </c>
      <c r="D66" s="37">
        <v>147</v>
      </c>
      <c r="E66" s="37">
        <v>190</v>
      </c>
      <c r="F66" s="38">
        <v>129.25170068027211</v>
      </c>
      <c r="G66" s="39"/>
      <c r="H66" s="123">
        <v>2.0659999999999998</v>
      </c>
      <c r="I66" s="124">
        <v>1.5</v>
      </c>
      <c r="J66" s="124">
        <v>1.8049999999999999</v>
      </c>
      <c r="K66" s="40">
        <v>120.33333333333333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24450</v>
      </c>
      <c r="D68" s="29">
        <v>8630</v>
      </c>
      <c r="E68" s="29">
        <v>9100</v>
      </c>
      <c r="F68" s="30"/>
      <c r="G68" s="30"/>
      <c r="H68" s="122">
        <v>322</v>
      </c>
      <c r="I68" s="122">
        <v>94.706000000000003</v>
      </c>
      <c r="J68" s="122">
        <v>101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18150</v>
      </c>
      <c r="D69" s="29">
        <v>11640</v>
      </c>
      <c r="E69" s="29">
        <v>11900</v>
      </c>
      <c r="F69" s="30"/>
      <c r="G69" s="30"/>
      <c r="H69" s="122">
        <v>250</v>
      </c>
      <c r="I69" s="122">
        <v>134.80600000000001</v>
      </c>
      <c r="J69" s="122">
        <v>136</v>
      </c>
      <c r="K69" s="31"/>
    </row>
    <row r="70" spans="1:11" s="23" customFormat="1" ht="11.25" customHeight="1" x14ac:dyDescent="0.3">
      <c r="A70" s="35" t="s">
        <v>55</v>
      </c>
      <c r="B70" s="36"/>
      <c r="C70" s="37">
        <v>42600</v>
      </c>
      <c r="D70" s="37">
        <v>20270</v>
      </c>
      <c r="E70" s="37">
        <v>21000</v>
      </c>
      <c r="F70" s="38">
        <v>103.60138135175136</v>
      </c>
      <c r="G70" s="39"/>
      <c r="H70" s="123">
        <v>572</v>
      </c>
      <c r="I70" s="124">
        <v>229.512</v>
      </c>
      <c r="J70" s="124">
        <v>237</v>
      </c>
      <c r="K70" s="40">
        <v>103.26257450590819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</v>
      </c>
      <c r="D72" s="29">
        <v>14</v>
      </c>
      <c r="E72" s="29">
        <v>10</v>
      </c>
      <c r="F72" s="30"/>
      <c r="G72" s="30"/>
      <c r="H72" s="122">
        <v>3.5000000000000003E-2</v>
      </c>
      <c r="I72" s="122">
        <v>7.0000000000000007E-2</v>
      </c>
      <c r="J72" s="122">
        <v>0.04</v>
      </c>
      <c r="K72" s="31"/>
    </row>
    <row r="73" spans="1:11" s="32" customFormat="1" ht="11.25" customHeight="1" x14ac:dyDescent="0.3">
      <c r="A73" s="34" t="s">
        <v>57</v>
      </c>
      <c r="B73" s="28"/>
      <c r="C73" s="29">
        <v>2033</v>
      </c>
      <c r="D73" s="29">
        <v>1586</v>
      </c>
      <c r="E73" s="29">
        <v>1820</v>
      </c>
      <c r="F73" s="30"/>
      <c r="G73" s="30"/>
      <c r="H73" s="122">
        <v>28.853999999999999</v>
      </c>
      <c r="I73" s="122">
        <v>22.509</v>
      </c>
      <c r="J73" s="122">
        <v>22.58</v>
      </c>
      <c r="K73" s="31"/>
    </row>
    <row r="74" spans="1:11" s="32" customFormat="1" ht="11.25" customHeight="1" x14ac:dyDescent="0.3">
      <c r="A74" s="34" t="s">
        <v>58</v>
      </c>
      <c r="B74" s="28"/>
      <c r="C74" s="29">
        <v>682</v>
      </c>
      <c r="D74" s="29">
        <v>125</v>
      </c>
      <c r="E74" s="29">
        <v>35</v>
      </c>
      <c r="F74" s="30"/>
      <c r="G74" s="30"/>
      <c r="H74" s="122">
        <v>8.1839999999999993</v>
      </c>
      <c r="I74" s="122">
        <v>1.5629999999999999</v>
      </c>
      <c r="J74" s="122">
        <v>0.42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2084</v>
      </c>
      <c r="D75" s="29">
        <v>1634</v>
      </c>
      <c r="E75" s="29">
        <v>1255</v>
      </c>
      <c r="F75" s="30"/>
      <c r="G75" s="30"/>
      <c r="H75" s="122">
        <v>23.398</v>
      </c>
      <c r="I75" s="122">
        <v>15.196</v>
      </c>
      <c r="J75" s="122">
        <v>13.877000000000001</v>
      </c>
      <c r="K75" s="31"/>
    </row>
    <row r="76" spans="1:11" s="32" customFormat="1" ht="11.25" customHeight="1" x14ac:dyDescent="0.3">
      <c r="A76" s="34" t="s">
        <v>60</v>
      </c>
      <c r="B76" s="28"/>
      <c r="C76" s="29">
        <v>70</v>
      </c>
      <c r="D76" s="29">
        <v>30</v>
      </c>
      <c r="E76" s="29">
        <v>58</v>
      </c>
      <c r="F76" s="30"/>
      <c r="G76" s="30"/>
      <c r="H76" s="122">
        <v>0.95</v>
      </c>
      <c r="I76" s="122">
        <v>0.24</v>
      </c>
      <c r="J76" s="122">
        <v>0.46400000000000002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544</v>
      </c>
      <c r="D77" s="29">
        <v>45</v>
      </c>
      <c r="E77" s="29">
        <v>10</v>
      </c>
      <c r="F77" s="30"/>
      <c r="G77" s="30"/>
      <c r="H77" s="122">
        <v>5.875</v>
      </c>
      <c r="I77" s="122">
        <v>0.48599999999999999</v>
      </c>
      <c r="J77" s="122">
        <v>0.09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>
        <v>45</v>
      </c>
      <c r="E78" s="29">
        <v>177</v>
      </c>
      <c r="F78" s="30"/>
      <c r="G78" s="30"/>
      <c r="H78" s="122"/>
      <c r="I78" s="122">
        <v>0.372</v>
      </c>
      <c r="J78" s="122">
        <v>1.2390000000000001</v>
      </c>
      <c r="K78" s="31"/>
    </row>
    <row r="79" spans="1:11" s="32" customFormat="1" ht="11.25" customHeight="1" x14ac:dyDescent="0.3">
      <c r="A79" s="34" t="s">
        <v>63</v>
      </c>
      <c r="B79" s="28"/>
      <c r="C79" s="29">
        <v>2215</v>
      </c>
      <c r="D79" s="29">
        <v>759</v>
      </c>
      <c r="E79" s="29">
        <v>838</v>
      </c>
      <c r="F79" s="30"/>
      <c r="G79" s="30"/>
      <c r="H79" s="122">
        <v>26.58</v>
      </c>
      <c r="I79" s="122">
        <v>9.32</v>
      </c>
      <c r="J79" s="122">
        <v>8.5</v>
      </c>
      <c r="K79" s="31"/>
    </row>
    <row r="80" spans="1:11" s="23" customFormat="1" ht="11.25" customHeight="1" x14ac:dyDescent="0.3">
      <c r="A80" s="41" t="s">
        <v>64</v>
      </c>
      <c r="B80" s="36"/>
      <c r="C80" s="37">
        <v>7635</v>
      </c>
      <c r="D80" s="37">
        <v>4238</v>
      </c>
      <c r="E80" s="37">
        <v>4203</v>
      </c>
      <c r="F80" s="38">
        <v>99.174138744690893</v>
      </c>
      <c r="G80" s="39"/>
      <c r="H80" s="123">
        <v>93.876000000000005</v>
      </c>
      <c r="I80" s="124">
        <v>49.756</v>
      </c>
      <c r="J80" s="124">
        <v>47.21</v>
      </c>
      <c r="K80" s="40">
        <v>94.883029182410155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346</v>
      </c>
      <c r="D82" s="29">
        <v>303</v>
      </c>
      <c r="E82" s="29">
        <v>303</v>
      </c>
      <c r="F82" s="30"/>
      <c r="G82" s="30"/>
      <c r="H82" s="122">
        <v>0.69199999999999995</v>
      </c>
      <c r="I82" s="122">
        <v>0.64100000000000001</v>
      </c>
      <c r="J82" s="122">
        <v>0.64100000000000001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230</v>
      </c>
      <c r="D83" s="29">
        <v>221</v>
      </c>
      <c r="E83" s="29">
        <v>221</v>
      </c>
      <c r="F83" s="30"/>
      <c r="G83" s="30"/>
      <c r="H83" s="122">
        <v>0.502</v>
      </c>
      <c r="I83" s="122">
        <v>0.51400000000000001</v>
      </c>
      <c r="J83" s="122">
        <v>0.51400000000000001</v>
      </c>
      <c r="K83" s="31"/>
    </row>
    <row r="84" spans="1:11" s="23" customFormat="1" ht="11.25" customHeight="1" x14ac:dyDescent="0.3">
      <c r="A84" s="35" t="s">
        <v>67</v>
      </c>
      <c r="B84" s="36"/>
      <c r="C84" s="37">
        <v>576</v>
      </c>
      <c r="D84" s="37">
        <v>524</v>
      </c>
      <c r="E84" s="37">
        <v>524</v>
      </c>
      <c r="F84" s="38">
        <v>100</v>
      </c>
      <c r="G84" s="39"/>
      <c r="H84" s="123">
        <v>1.194</v>
      </c>
      <c r="I84" s="124">
        <v>1.155</v>
      </c>
      <c r="J84" s="124">
        <v>1.155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357792.46</v>
      </c>
      <c r="D87" s="48">
        <v>314292</v>
      </c>
      <c r="E87" s="48">
        <v>249179</v>
      </c>
      <c r="F87" s="49">
        <v>79.282641619894875</v>
      </c>
      <c r="G87" s="39"/>
      <c r="H87" s="127">
        <v>4415.420000000001</v>
      </c>
      <c r="I87" s="128">
        <v>3590.26</v>
      </c>
      <c r="J87" s="128">
        <v>2908.152</v>
      </c>
      <c r="K87" s="49">
        <v>81.001153119829766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9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>
        <v>8</v>
      </c>
      <c r="F15" s="38"/>
      <c r="G15" s="39"/>
      <c r="H15" s="123"/>
      <c r="I15" s="124"/>
      <c r="J15" s="124">
        <v>0.215</v>
      </c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5</v>
      </c>
      <c r="D24" s="37"/>
      <c r="E24" s="37"/>
      <c r="F24" s="38"/>
      <c r="G24" s="39"/>
      <c r="H24" s="123">
        <v>1.7999999999999999E-2</v>
      </c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468</v>
      </c>
      <c r="D28" s="29">
        <v>308</v>
      </c>
      <c r="E28" s="29">
        <v>850</v>
      </c>
      <c r="F28" s="30"/>
      <c r="G28" s="30"/>
      <c r="H28" s="122">
        <v>1.64</v>
      </c>
      <c r="I28" s="122">
        <v>1.036</v>
      </c>
      <c r="J28" s="122">
        <v>5</v>
      </c>
      <c r="K28" s="31"/>
    </row>
    <row r="29" spans="1:11" s="32" customFormat="1" ht="11.25" customHeight="1" x14ac:dyDescent="0.3">
      <c r="A29" s="34" t="s">
        <v>22</v>
      </c>
      <c r="B29" s="28"/>
      <c r="C29" s="29">
        <v>175</v>
      </c>
      <c r="D29" s="29">
        <v>62</v>
      </c>
      <c r="E29" s="29">
        <v>90</v>
      </c>
      <c r="F29" s="30"/>
      <c r="G29" s="30"/>
      <c r="H29" s="122">
        <v>0.56000000000000005</v>
      </c>
      <c r="I29" s="122">
        <v>8.2000000000000003E-2</v>
      </c>
      <c r="J29" s="122">
        <v>0.108</v>
      </c>
      <c r="K29" s="31"/>
    </row>
    <row r="30" spans="1:11" s="32" customFormat="1" ht="11.25" customHeight="1" x14ac:dyDescent="0.3">
      <c r="A30" s="34" t="s">
        <v>23</v>
      </c>
      <c r="B30" s="28"/>
      <c r="C30" s="29">
        <v>200</v>
      </c>
      <c r="D30" s="29">
        <v>205</v>
      </c>
      <c r="E30" s="29">
        <v>825</v>
      </c>
      <c r="F30" s="30"/>
      <c r="G30" s="30"/>
      <c r="H30" s="122">
        <v>2.2000000000000002</v>
      </c>
      <c r="I30" s="122">
        <v>1.1930000000000001</v>
      </c>
      <c r="J30" s="122">
        <v>4.8710000000000004</v>
      </c>
      <c r="K30" s="31"/>
    </row>
    <row r="31" spans="1:11" s="23" customFormat="1" ht="11.25" customHeight="1" x14ac:dyDescent="0.3">
      <c r="A31" s="41" t="s">
        <v>24</v>
      </c>
      <c r="B31" s="36"/>
      <c r="C31" s="37">
        <v>843</v>
      </c>
      <c r="D31" s="37">
        <v>575</v>
      </c>
      <c r="E31" s="37">
        <v>1765</v>
      </c>
      <c r="F31" s="38">
        <v>306.95652173913044</v>
      </c>
      <c r="G31" s="39"/>
      <c r="H31" s="123">
        <v>4.4000000000000004</v>
      </c>
      <c r="I31" s="124">
        <v>2.3109999999999999</v>
      </c>
      <c r="J31" s="124">
        <v>9.9789999999999992</v>
      </c>
      <c r="K31" s="40">
        <v>431.80441367373425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290</v>
      </c>
      <c r="D34" s="29">
        <v>113</v>
      </c>
      <c r="E34" s="29">
        <v>360</v>
      </c>
      <c r="F34" s="30"/>
      <c r="G34" s="30"/>
      <c r="H34" s="122">
        <v>0.86799999999999999</v>
      </c>
      <c r="I34" s="122">
        <v>0.313</v>
      </c>
      <c r="J34" s="122">
        <v>1.2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1000</v>
      </c>
      <c r="D35" s="29">
        <v>240</v>
      </c>
      <c r="E35" s="29">
        <v>1455</v>
      </c>
      <c r="F35" s="30"/>
      <c r="G35" s="30"/>
      <c r="H35" s="122">
        <v>5.0999999999999996</v>
      </c>
      <c r="I35" s="122">
        <v>1.8069999999999999</v>
      </c>
      <c r="J35" s="122">
        <v>8.0419999999999998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12</v>
      </c>
      <c r="D36" s="29">
        <v>108</v>
      </c>
      <c r="E36" s="29">
        <v>25</v>
      </c>
      <c r="F36" s="30"/>
      <c r="G36" s="30"/>
      <c r="H36" s="122">
        <v>3.5000000000000003E-2</v>
      </c>
      <c r="I36" s="122">
        <v>0.17599999999999999</v>
      </c>
      <c r="J36" s="122">
        <v>2.5000000000000001E-2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1302</v>
      </c>
      <c r="D37" s="37">
        <v>461</v>
      </c>
      <c r="E37" s="37">
        <v>1840</v>
      </c>
      <c r="F37" s="38">
        <v>399.13232104121477</v>
      </c>
      <c r="G37" s="39"/>
      <c r="H37" s="123">
        <v>6.0030000000000001</v>
      </c>
      <c r="I37" s="124">
        <v>2.2960000000000003</v>
      </c>
      <c r="J37" s="124">
        <v>9.2669999999999995</v>
      </c>
      <c r="K37" s="40">
        <v>403.61498257839713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>
        <v>20</v>
      </c>
      <c r="E39" s="37">
        <v>20</v>
      </c>
      <c r="F39" s="38">
        <v>100</v>
      </c>
      <c r="G39" s="39"/>
      <c r="H39" s="123"/>
      <c r="I39" s="124">
        <v>2.5000000000000001E-2</v>
      </c>
      <c r="J39" s="124">
        <v>2.5000000000000001E-2</v>
      </c>
      <c r="K39" s="40">
        <v>100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8</v>
      </c>
      <c r="D43" s="29">
        <v>2</v>
      </c>
      <c r="E43" s="29"/>
      <c r="F43" s="30"/>
      <c r="G43" s="30"/>
      <c r="H43" s="122">
        <v>5.7000000000000002E-2</v>
      </c>
      <c r="I43" s="122">
        <v>1.2999999999999999E-2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10</v>
      </c>
      <c r="D45" s="29">
        <v>9</v>
      </c>
      <c r="E45" s="29">
        <v>17</v>
      </c>
      <c r="F45" s="30"/>
      <c r="G45" s="30"/>
      <c r="H45" s="122">
        <v>0.06</v>
      </c>
      <c r="I45" s="122">
        <v>7.1999999999999995E-2</v>
      </c>
      <c r="J45" s="122">
        <v>0.13600000000000001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>
        <v>60</v>
      </c>
      <c r="E48" s="29">
        <v>74</v>
      </c>
      <c r="F48" s="30"/>
      <c r="G48" s="30"/>
      <c r="H48" s="122"/>
      <c r="I48" s="122">
        <v>0.3</v>
      </c>
      <c r="J48" s="122">
        <v>0.35499999999999998</v>
      </c>
      <c r="K48" s="31"/>
    </row>
    <row r="49" spans="1:11" s="32" customFormat="1" ht="11.25" customHeight="1" x14ac:dyDescent="0.3">
      <c r="A49" s="34" t="s">
        <v>39</v>
      </c>
      <c r="B49" s="28"/>
      <c r="C49" s="29">
        <v>43</v>
      </c>
      <c r="D49" s="29">
        <v>44</v>
      </c>
      <c r="E49" s="29">
        <v>124</v>
      </c>
      <c r="F49" s="30"/>
      <c r="G49" s="30"/>
      <c r="H49" s="122">
        <v>0.36099999999999999</v>
      </c>
      <c r="I49" s="122">
        <v>0.33900000000000002</v>
      </c>
      <c r="J49" s="122">
        <v>0.99199999999999999</v>
      </c>
      <c r="K49" s="31"/>
    </row>
    <row r="50" spans="1:11" s="23" customFormat="1" ht="11.25" customHeight="1" x14ac:dyDescent="0.3">
      <c r="A50" s="41" t="s">
        <v>40</v>
      </c>
      <c r="B50" s="36"/>
      <c r="C50" s="37">
        <v>61</v>
      </c>
      <c r="D50" s="37">
        <v>115</v>
      </c>
      <c r="E50" s="37">
        <v>215</v>
      </c>
      <c r="F50" s="38">
        <v>186.95652173913044</v>
      </c>
      <c r="G50" s="39"/>
      <c r="H50" s="123">
        <v>0.47799999999999998</v>
      </c>
      <c r="I50" s="124">
        <v>0.72399999999999998</v>
      </c>
      <c r="J50" s="124">
        <v>1.4830000000000001</v>
      </c>
      <c r="K50" s="40">
        <v>204.83425414364643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38</v>
      </c>
      <c r="D52" s="37">
        <v>2</v>
      </c>
      <c r="E52" s="37">
        <v>12</v>
      </c>
      <c r="F52" s="38">
        <v>600</v>
      </c>
      <c r="G52" s="39"/>
      <c r="H52" s="123">
        <v>0.17899999999999999</v>
      </c>
      <c r="I52" s="124">
        <v>6.0000000000000001E-3</v>
      </c>
      <c r="J52" s="124">
        <v>2.7E-2</v>
      </c>
      <c r="K52" s="40">
        <v>450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10</v>
      </c>
      <c r="D54" s="29">
        <v>97</v>
      </c>
      <c r="E54" s="29">
        <v>71</v>
      </c>
      <c r="F54" s="30"/>
      <c r="G54" s="30"/>
      <c r="H54" s="122">
        <v>6.5000000000000002E-2</v>
      </c>
      <c r="I54" s="122">
        <v>0.60099999999999998</v>
      </c>
      <c r="J54" s="122">
        <v>0.45400000000000001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27</v>
      </c>
      <c r="D55" s="29">
        <v>34</v>
      </c>
      <c r="E55" s="29">
        <v>158</v>
      </c>
      <c r="F55" s="30"/>
      <c r="G55" s="30"/>
      <c r="H55" s="122">
        <v>0.11899999999999999</v>
      </c>
      <c r="I55" s="122">
        <v>6.9000000000000006E-2</v>
      </c>
      <c r="J55" s="122">
        <v>0.19</v>
      </c>
      <c r="K55" s="31"/>
    </row>
    <row r="56" spans="1:11" s="32" customFormat="1" ht="11.25" customHeight="1" x14ac:dyDescent="0.3">
      <c r="A56" s="34" t="s">
        <v>44</v>
      </c>
      <c r="B56" s="28"/>
      <c r="C56" s="29">
        <v>14</v>
      </c>
      <c r="D56" s="29">
        <v>14</v>
      </c>
      <c r="E56" s="29">
        <v>21</v>
      </c>
      <c r="F56" s="30"/>
      <c r="G56" s="30"/>
      <c r="H56" s="122">
        <v>7.0000000000000007E-2</v>
      </c>
      <c r="I56" s="122">
        <v>7.0000000000000007E-2</v>
      </c>
      <c r="J56" s="122">
        <v>0.1</v>
      </c>
      <c r="K56" s="31"/>
    </row>
    <row r="57" spans="1:11" s="32" customFormat="1" ht="11.25" customHeight="1" x14ac:dyDescent="0.3">
      <c r="A57" s="34" t="s">
        <v>45</v>
      </c>
      <c r="B57" s="28"/>
      <c r="C57" s="29">
        <v>61</v>
      </c>
      <c r="D57" s="29">
        <v>11</v>
      </c>
      <c r="E57" s="29"/>
      <c r="F57" s="30"/>
      <c r="G57" s="30"/>
      <c r="H57" s="122">
        <v>0.122</v>
      </c>
      <c r="I57" s="122">
        <v>2.1999999999999999E-2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20</v>
      </c>
      <c r="D58" s="29">
        <v>22</v>
      </c>
      <c r="E58" s="29">
        <v>51</v>
      </c>
      <c r="F58" s="30"/>
      <c r="G58" s="30"/>
      <c r="H58" s="122">
        <v>0.03</v>
      </c>
      <c r="I58" s="122">
        <v>0.11600000000000001</v>
      </c>
      <c r="J58" s="122">
        <v>0.13600000000000001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132</v>
      </c>
      <c r="D59" s="37">
        <v>178</v>
      </c>
      <c r="E59" s="37">
        <v>301</v>
      </c>
      <c r="F59" s="38">
        <v>169.10112359550561</v>
      </c>
      <c r="G59" s="39"/>
      <c r="H59" s="123">
        <v>0.40600000000000003</v>
      </c>
      <c r="I59" s="124">
        <v>0.878</v>
      </c>
      <c r="J59" s="124">
        <v>0.88</v>
      </c>
      <c r="K59" s="40">
        <v>100.22779043280183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>
        <v>37</v>
      </c>
      <c r="E61" s="29"/>
      <c r="F61" s="30"/>
      <c r="G61" s="30"/>
      <c r="H61" s="122"/>
      <c r="I61" s="122">
        <v>0.19800000000000001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40</v>
      </c>
      <c r="D62" s="29">
        <v>41</v>
      </c>
      <c r="E62" s="29">
        <v>55</v>
      </c>
      <c r="F62" s="30"/>
      <c r="G62" s="30"/>
      <c r="H62" s="122">
        <v>0.10199999999999999</v>
      </c>
      <c r="I62" s="122">
        <v>0.108</v>
      </c>
      <c r="J62" s="122">
        <v>0.11899999999999999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4</v>
      </c>
      <c r="D63" s="29">
        <v>3</v>
      </c>
      <c r="E63" s="29">
        <v>1</v>
      </c>
      <c r="F63" s="30"/>
      <c r="G63" s="30"/>
      <c r="H63" s="122">
        <v>1.0999999999999999E-2</v>
      </c>
      <c r="I63" s="122">
        <v>1.7999999999999999E-2</v>
      </c>
      <c r="J63" s="122">
        <v>3.0000000000000001E-3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44</v>
      </c>
      <c r="D64" s="37">
        <v>81</v>
      </c>
      <c r="E64" s="37">
        <v>56</v>
      </c>
      <c r="F64" s="38">
        <v>69.135802469135797</v>
      </c>
      <c r="G64" s="39"/>
      <c r="H64" s="123">
        <v>0.11299999999999999</v>
      </c>
      <c r="I64" s="124">
        <v>0.32400000000000001</v>
      </c>
      <c r="J64" s="124">
        <v>0.122</v>
      </c>
      <c r="K64" s="40">
        <v>37.654320987654316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25</v>
      </c>
      <c r="D66" s="37">
        <v>19</v>
      </c>
      <c r="E66" s="37">
        <v>15</v>
      </c>
      <c r="F66" s="38">
        <v>78.94736842105263</v>
      </c>
      <c r="G66" s="39"/>
      <c r="H66" s="123">
        <v>7.6999999999999999E-2</v>
      </c>
      <c r="I66" s="124">
        <v>5.1999999999999998E-2</v>
      </c>
      <c r="J66" s="124">
        <v>1.2E-2</v>
      </c>
      <c r="K66" s="40">
        <v>23.076923076923077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6</v>
      </c>
      <c r="D72" s="29">
        <v>13</v>
      </c>
      <c r="E72" s="29">
        <v>14</v>
      </c>
      <c r="F72" s="30"/>
      <c r="G72" s="30"/>
      <c r="H72" s="122">
        <v>1.2999999999999999E-2</v>
      </c>
      <c r="I72" s="122">
        <v>1.7000000000000001E-2</v>
      </c>
      <c r="J72" s="122">
        <v>8.0000000000000002E-3</v>
      </c>
      <c r="K72" s="31"/>
    </row>
    <row r="73" spans="1:11" s="32" customFormat="1" ht="11.25" customHeight="1" x14ac:dyDescent="0.3">
      <c r="A73" s="34" t="s">
        <v>57</v>
      </c>
      <c r="B73" s="28"/>
      <c r="C73" s="29">
        <v>2188</v>
      </c>
      <c r="D73" s="29">
        <v>2973</v>
      </c>
      <c r="E73" s="29">
        <v>3050</v>
      </c>
      <c r="F73" s="30"/>
      <c r="G73" s="30"/>
      <c r="H73" s="122">
        <v>5.0590000000000002</v>
      </c>
      <c r="I73" s="122">
        <v>6.883</v>
      </c>
      <c r="J73" s="122">
        <v>6.91</v>
      </c>
      <c r="K73" s="31"/>
    </row>
    <row r="74" spans="1:11" s="32" customFormat="1" ht="11.25" customHeight="1" x14ac:dyDescent="0.3">
      <c r="A74" s="34" t="s">
        <v>58</v>
      </c>
      <c r="B74" s="28"/>
      <c r="C74" s="29">
        <v>61</v>
      </c>
      <c r="D74" s="29">
        <v>7</v>
      </c>
      <c r="E74" s="29"/>
      <c r="F74" s="30"/>
      <c r="G74" s="30"/>
      <c r="H74" s="122">
        <v>0.42</v>
      </c>
      <c r="I74" s="122">
        <v>4.9000000000000002E-2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28</v>
      </c>
      <c r="D75" s="29">
        <v>38</v>
      </c>
      <c r="E75" s="29">
        <v>40</v>
      </c>
      <c r="F75" s="30"/>
      <c r="G75" s="30"/>
      <c r="H75" s="122">
        <v>0.14599999999999999</v>
      </c>
      <c r="I75" s="122">
        <v>0.13400000000000001</v>
      </c>
      <c r="J75" s="122">
        <v>0.18</v>
      </c>
      <c r="K75" s="31"/>
    </row>
    <row r="76" spans="1:11" s="32" customFormat="1" ht="11.25" customHeight="1" x14ac:dyDescent="0.3">
      <c r="A76" s="34" t="s">
        <v>60</v>
      </c>
      <c r="B76" s="28"/>
      <c r="C76" s="29">
        <v>4</v>
      </c>
      <c r="D76" s="29">
        <v>22</v>
      </c>
      <c r="E76" s="29">
        <v>1</v>
      </c>
      <c r="F76" s="30"/>
      <c r="G76" s="30"/>
      <c r="H76" s="122">
        <v>8.0000000000000002E-3</v>
      </c>
      <c r="I76" s="122">
        <v>3.3000000000000002E-2</v>
      </c>
      <c r="J76" s="122">
        <v>1E-3</v>
      </c>
      <c r="K76" s="31"/>
    </row>
    <row r="77" spans="1:11" s="32" customFormat="1" ht="11.25" customHeight="1" x14ac:dyDescent="0.3">
      <c r="A77" s="34" t="s">
        <v>61</v>
      </c>
      <c r="B77" s="28"/>
      <c r="C77" s="29">
        <v>4</v>
      </c>
      <c r="D77" s="29">
        <v>1</v>
      </c>
      <c r="E77" s="29">
        <v>10</v>
      </c>
      <c r="F77" s="30"/>
      <c r="G77" s="30"/>
      <c r="H77" s="122">
        <v>1.0999999999999999E-2</v>
      </c>
      <c r="I77" s="122">
        <v>3.0000000000000001E-3</v>
      </c>
      <c r="J77" s="122">
        <v>0.02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23</v>
      </c>
      <c r="D78" s="29"/>
      <c r="E78" s="29">
        <v>18</v>
      </c>
      <c r="F78" s="30"/>
      <c r="G78" s="30"/>
      <c r="H78" s="122">
        <v>0.161</v>
      </c>
      <c r="I78" s="122"/>
      <c r="J78" s="122">
        <v>1.4E-2</v>
      </c>
      <c r="K78" s="31"/>
    </row>
    <row r="79" spans="1:11" s="32" customFormat="1" ht="11.25" customHeight="1" x14ac:dyDescent="0.3">
      <c r="A79" s="34" t="s">
        <v>63</v>
      </c>
      <c r="B79" s="28"/>
      <c r="C79" s="29">
        <v>240</v>
      </c>
      <c r="D79" s="29">
        <v>206</v>
      </c>
      <c r="E79" s="29">
        <v>70</v>
      </c>
      <c r="F79" s="30"/>
      <c r="G79" s="30"/>
      <c r="H79" s="122">
        <v>1.44</v>
      </c>
      <c r="I79" s="122">
        <v>0.89300000000000002</v>
      </c>
      <c r="J79" s="122">
        <v>0.42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2554</v>
      </c>
      <c r="D80" s="37">
        <v>3260</v>
      </c>
      <c r="E80" s="37">
        <v>3203</v>
      </c>
      <c r="F80" s="38">
        <v>98.25153374233129</v>
      </c>
      <c r="G80" s="39"/>
      <c r="H80" s="123">
        <v>7.2579999999999991</v>
      </c>
      <c r="I80" s="124">
        <v>8.0120000000000022</v>
      </c>
      <c r="J80" s="124">
        <v>7.5529999999999999</v>
      </c>
      <c r="K80" s="40">
        <v>94.271093359960034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5004</v>
      </c>
      <c r="D87" s="48">
        <v>4711</v>
      </c>
      <c r="E87" s="48">
        <v>7435</v>
      </c>
      <c r="F87" s="49">
        <v>157.82211844618976</v>
      </c>
      <c r="G87" s="39"/>
      <c r="H87" s="127">
        <v>18.931999999999999</v>
      </c>
      <c r="I87" s="128">
        <v>14.628000000000004</v>
      </c>
      <c r="J87" s="128">
        <v>29.562999999999999</v>
      </c>
      <c r="K87" s="49">
        <v>202.09871479354655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1850</v>
      </c>
      <c r="D24" s="37">
        <v>1704</v>
      </c>
      <c r="E24" s="37">
        <v>1369</v>
      </c>
      <c r="F24" s="38">
        <v>80.340375586854464</v>
      </c>
      <c r="G24" s="39"/>
      <c r="H24" s="123">
        <v>13.66</v>
      </c>
      <c r="I24" s="124">
        <v>10.313000000000001</v>
      </c>
      <c r="J24" s="124">
        <v>7.8550000000000004</v>
      </c>
      <c r="K24" s="40">
        <v>76.166004072529816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2285</v>
      </c>
      <c r="D28" s="29">
        <v>1517</v>
      </c>
      <c r="E28" s="29">
        <v>1200</v>
      </c>
      <c r="F28" s="30"/>
      <c r="G28" s="30"/>
      <c r="H28" s="122">
        <v>12.568</v>
      </c>
      <c r="I28" s="122">
        <v>8.4949999999999992</v>
      </c>
      <c r="J28" s="122">
        <v>6.5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48</v>
      </c>
      <c r="E29" s="29">
        <v>48</v>
      </c>
      <c r="F29" s="30"/>
      <c r="G29" s="30"/>
      <c r="H29" s="122"/>
      <c r="I29" s="122">
        <v>0.14799999999999999</v>
      </c>
      <c r="J29" s="122">
        <v>0.13900000000000001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1600</v>
      </c>
      <c r="D30" s="29">
        <v>1597</v>
      </c>
      <c r="E30" s="29">
        <v>960</v>
      </c>
      <c r="F30" s="30"/>
      <c r="G30" s="30"/>
      <c r="H30" s="122">
        <v>9.5</v>
      </c>
      <c r="I30" s="122">
        <v>9.2620000000000005</v>
      </c>
      <c r="J30" s="122">
        <v>5.1239999999999997</v>
      </c>
      <c r="K30" s="31"/>
    </row>
    <row r="31" spans="1:11" s="23" customFormat="1" ht="11.25" customHeight="1" x14ac:dyDescent="0.3">
      <c r="A31" s="41" t="s">
        <v>24</v>
      </c>
      <c r="B31" s="36"/>
      <c r="C31" s="37">
        <v>3885</v>
      </c>
      <c r="D31" s="37">
        <v>3162</v>
      </c>
      <c r="E31" s="37">
        <v>2208</v>
      </c>
      <c r="F31" s="38">
        <v>69.829222011385198</v>
      </c>
      <c r="G31" s="39"/>
      <c r="H31" s="123">
        <v>22.067999999999998</v>
      </c>
      <c r="I31" s="124">
        <v>17.905000000000001</v>
      </c>
      <c r="J31" s="124">
        <v>11.763</v>
      </c>
      <c r="K31" s="40">
        <v>65.696732756213336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1102</v>
      </c>
      <c r="D34" s="29">
        <v>1106</v>
      </c>
      <c r="E34" s="29">
        <v>650</v>
      </c>
      <c r="F34" s="30"/>
      <c r="G34" s="30"/>
      <c r="H34" s="122">
        <v>6.141</v>
      </c>
      <c r="I34" s="122">
        <v>5.4009999999999998</v>
      </c>
      <c r="J34" s="122">
        <v>3.2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20</v>
      </c>
      <c r="D35" s="29">
        <v>36</v>
      </c>
      <c r="E35" s="29">
        <v>36</v>
      </c>
      <c r="F35" s="30"/>
      <c r="G35" s="30"/>
      <c r="H35" s="122">
        <v>0.17</v>
      </c>
      <c r="I35" s="122">
        <v>0.29499999999999998</v>
      </c>
      <c r="J35" s="122">
        <v>0.246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19888</v>
      </c>
      <c r="D36" s="29">
        <v>19856</v>
      </c>
      <c r="E36" s="29">
        <v>19856</v>
      </c>
      <c r="F36" s="30"/>
      <c r="G36" s="30"/>
      <c r="H36" s="122">
        <v>130</v>
      </c>
      <c r="I36" s="122">
        <v>126.542</v>
      </c>
      <c r="J36" s="122">
        <v>105.381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21010</v>
      </c>
      <c r="D37" s="37">
        <v>20998</v>
      </c>
      <c r="E37" s="37">
        <v>20542</v>
      </c>
      <c r="F37" s="38">
        <v>97.828364606152974</v>
      </c>
      <c r="G37" s="39"/>
      <c r="H37" s="123">
        <v>136.31100000000001</v>
      </c>
      <c r="I37" s="124">
        <v>132.238</v>
      </c>
      <c r="J37" s="124">
        <v>108.827</v>
      </c>
      <c r="K37" s="40">
        <v>82.296314221328217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27</v>
      </c>
      <c r="D39" s="37">
        <v>26</v>
      </c>
      <c r="E39" s="37">
        <v>25</v>
      </c>
      <c r="F39" s="38">
        <v>96.15384615384616</v>
      </c>
      <c r="G39" s="39"/>
      <c r="H39" s="123">
        <v>0.09</v>
      </c>
      <c r="I39" s="124">
        <v>3.7999999999999999E-2</v>
      </c>
      <c r="J39" s="124">
        <v>3.5000000000000003E-2</v>
      </c>
      <c r="K39" s="40">
        <v>92.105263157894754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85</v>
      </c>
      <c r="D54" s="29">
        <v>102</v>
      </c>
      <c r="E54" s="29">
        <v>65</v>
      </c>
      <c r="F54" s="30"/>
      <c r="G54" s="30"/>
      <c r="H54" s="122">
        <v>0.442</v>
      </c>
      <c r="I54" s="122">
        <v>0.51</v>
      </c>
      <c r="J54" s="122">
        <v>0.35799999999999998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>
        <v>1</v>
      </c>
      <c r="E58" s="29"/>
      <c r="F58" s="30"/>
      <c r="G58" s="30"/>
      <c r="H58" s="122"/>
      <c r="I58" s="122">
        <v>4.0000000000000001E-3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85</v>
      </c>
      <c r="D59" s="37">
        <v>103</v>
      </c>
      <c r="E59" s="37">
        <v>65</v>
      </c>
      <c r="F59" s="38">
        <v>63.106796116504853</v>
      </c>
      <c r="G59" s="39"/>
      <c r="H59" s="123">
        <v>0.442</v>
      </c>
      <c r="I59" s="124">
        <v>0.51400000000000001</v>
      </c>
      <c r="J59" s="124">
        <v>0.35799999999999998</v>
      </c>
      <c r="K59" s="40">
        <v>69.649805447470811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435</v>
      </c>
      <c r="D61" s="29">
        <v>414</v>
      </c>
      <c r="E61" s="29">
        <v>430</v>
      </c>
      <c r="F61" s="30"/>
      <c r="G61" s="30"/>
      <c r="H61" s="122">
        <v>1.1419999999999999</v>
      </c>
      <c r="I61" s="122">
        <v>0.79400000000000004</v>
      </c>
      <c r="J61" s="122">
        <v>0.97799999999999998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153</v>
      </c>
      <c r="D62" s="29">
        <v>148</v>
      </c>
      <c r="E62" s="29">
        <v>148</v>
      </c>
      <c r="F62" s="30"/>
      <c r="G62" s="30"/>
      <c r="H62" s="122">
        <v>1.1930000000000001</v>
      </c>
      <c r="I62" s="122">
        <v>1.02</v>
      </c>
      <c r="J62" s="122">
        <v>0.75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14695</v>
      </c>
      <c r="D63" s="29">
        <v>14459</v>
      </c>
      <c r="E63" s="29">
        <v>14679</v>
      </c>
      <c r="F63" s="30"/>
      <c r="G63" s="30"/>
      <c r="H63" s="122">
        <v>114.533</v>
      </c>
      <c r="I63" s="122">
        <v>89.034000000000006</v>
      </c>
      <c r="J63" s="122">
        <v>87.78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15283</v>
      </c>
      <c r="D64" s="37">
        <v>15021</v>
      </c>
      <c r="E64" s="37">
        <v>15257</v>
      </c>
      <c r="F64" s="38">
        <v>101.5711337460888</v>
      </c>
      <c r="G64" s="39"/>
      <c r="H64" s="123">
        <v>116.86799999999999</v>
      </c>
      <c r="I64" s="124">
        <v>90.848000000000013</v>
      </c>
      <c r="J64" s="124">
        <v>89.507999999999996</v>
      </c>
      <c r="K64" s="40">
        <v>98.525008805917551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395</v>
      </c>
      <c r="D66" s="37">
        <v>425</v>
      </c>
      <c r="E66" s="37">
        <v>415</v>
      </c>
      <c r="F66" s="38">
        <v>97.647058823529406</v>
      </c>
      <c r="G66" s="39"/>
      <c r="H66" s="123">
        <v>2.1</v>
      </c>
      <c r="I66" s="124">
        <v>1.968</v>
      </c>
      <c r="J66" s="124">
        <v>2.0499999999999998</v>
      </c>
      <c r="K66" s="40">
        <v>104.16666666666666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16350</v>
      </c>
      <c r="D68" s="29">
        <v>882</v>
      </c>
      <c r="E68" s="29">
        <v>10135</v>
      </c>
      <c r="F68" s="30"/>
      <c r="G68" s="30"/>
      <c r="H68" s="122">
        <v>120</v>
      </c>
      <c r="I68" s="122">
        <v>5.7050000000000001</v>
      </c>
      <c r="J68" s="122">
        <v>70</v>
      </c>
      <c r="K68" s="31"/>
    </row>
    <row r="69" spans="1:11" s="32" customFormat="1" ht="11.25" customHeight="1" x14ac:dyDescent="0.3">
      <c r="A69" s="34" t="s">
        <v>54</v>
      </c>
      <c r="B69" s="28"/>
      <c r="C69" s="29">
        <v>4790</v>
      </c>
      <c r="D69" s="29">
        <v>1080</v>
      </c>
      <c r="E69" s="29">
        <v>3085</v>
      </c>
      <c r="F69" s="30"/>
      <c r="G69" s="30"/>
      <c r="H69" s="122">
        <v>34</v>
      </c>
      <c r="I69" s="122">
        <v>7.1769999999999996</v>
      </c>
      <c r="J69" s="122">
        <v>21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21140</v>
      </c>
      <c r="D70" s="37">
        <v>1962</v>
      </c>
      <c r="E70" s="37">
        <v>13220</v>
      </c>
      <c r="F70" s="38">
        <v>673.80224260958209</v>
      </c>
      <c r="G70" s="39"/>
      <c r="H70" s="123">
        <v>154</v>
      </c>
      <c r="I70" s="124">
        <v>12.882</v>
      </c>
      <c r="J70" s="124">
        <v>91</v>
      </c>
      <c r="K70" s="40">
        <v>706.41204781866168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1552</v>
      </c>
      <c r="D73" s="29">
        <v>1163</v>
      </c>
      <c r="E73" s="29">
        <v>692</v>
      </c>
      <c r="F73" s="30"/>
      <c r="G73" s="30"/>
      <c r="H73" s="122">
        <v>11.387</v>
      </c>
      <c r="I73" s="122">
        <v>8.8000000000000007</v>
      </c>
      <c r="J73" s="122">
        <v>4.8499999999999996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17</v>
      </c>
      <c r="D76" s="29">
        <v>12</v>
      </c>
      <c r="E76" s="29">
        <v>12</v>
      </c>
      <c r="F76" s="30"/>
      <c r="G76" s="30"/>
      <c r="H76" s="122">
        <v>0.157</v>
      </c>
      <c r="I76" s="122">
        <v>0.114</v>
      </c>
      <c r="J76" s="122">
        <v>0.11700000000000001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20640</v>
      </c>
      <c r="D79" s="29">
        <v>11468</v>
      </c>
      <c r="E79" s="29">
        <v>1120</v>
      </c>
      <c r="F79" s="30"/>
      <c r="G79" s="30"/>
      <c r="H79" s="122">
        <v>175.44</v>
      </c>
      <c r="I79" s="122">
        <v>78.87</v>
      </c>
      <c r="J79" s="122">
        <v>10.08</v>
      </c>
      <c r="K79" s="31"/>
    </row>
    <row r="80" spans="1:11" s="23" customFormat="1" ht="11.25" customHeight="1" x14ac:dyDescent="0.3">
      <c r="A80" s="41" t="s">
        <v>64</v>
      </c>
      <c r="B80" s="36"/>
      <c r="C80" s="37">
        <v>22209</v>
      </c>
      <c r="D80" s="37">
        <v>12643</v>
      </c>
      <c r="E80" s="37">
        <v>1824</v>
      </c>
      <c r="F80" s="38">
        <v>14.426955627620027</v>
      </c>
      <c r="G80" s="39"/>
      <c r="H80" s="123">
        <v>186.98400000000001</v>
      </c>
      <c r="I80" s="124">
        <v>87.784000000000006</v>
      </c>
      <c r="J80" s="124">
        <v>15.047000000000001</v>
      </c>
      <c r="K80" s="40">
        <v>17.140936844983141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85884</v>
      </c>
      <c r="D87" s="48">
        <v>56044</v>
      </c>
      <c r="E87" s="48">
        <v>54925</v>
      </c>
      <c r="F87" s="49">
        <v>98.003354507172929</v>
      </c>
      <c r="G87" s="39"/>
      <c r="H87" s="127">
        <v>632.52300000000002</v>
      </c>
      <c r="I87" s="128">
        <v>354.49</v>
      </c>
      <c r="J87" s="128">
        <v>326.44300000000004</v>
      </c>
      <c r="K87" s="49">
        <v>92.08807018533669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887</v>
      </c>
      <c r="D9" s="29">
        <v>844</v>
      </c>
      <c r="E9" s="29">
        <v>860</v>
      </c>
      <c r="F9" s="30"/>
      <c r="G9" s="30"/>
      <c r="H9" s="122">
        <v>1.833</v>
      </c>
      <c r="I9" s="122">
        <v>1.954</v>
      </c>
      <c r="J9" s="122">
        <v>1.635</v>
      </c>
      <c r="K9" s="31"/>
    </row>
    <row r="10" spans="1:11" s="32" customFormat="1" ht="11.25" customHeight="1" x14ac:dyDescent="0.3">
      <c r="A10" s="34" t="s">
        <v>9</v>
      </c>
      <c r="B10" s="28"/>
      <c r="C10" s="29">
        <v>662</v>
      </c>
      <c r="D10" s="29">
        <v>512</v>
      </c>
      <c r="E10" s="29">
        <v>391</v>
      </c>
      <c r="F10" s="30"/>
      <c r="G10" s="30"/>
      <c r="H10" s="122">
        <v>1.125</v>
      </c>
      <c r="I10" s="122">
        <v>1.4370000000000001</v>
      </c>
      <c r="J10" s="122">
        <v>0.66400000000000003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225</v>
      </c>
      <c r="D11" s="29">
        <v>224</v>
      </c>
      <c r="E11" s="29">
        <v>76</v>
      </c>
      <c r="F11" s="30"/>
      <c r="G11" s="30"/>
      <c r="H11" s="122">
        <v>0.29799999999999999</v>
      </c>
      <c r="I11" s="122">
        <v>0.32300000000000001</v>
      </c>
      <c r="J11" s="122">
        <v>0.1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284</v>
      </c>
      <c r="D12" s="29">
        <v>276</v>
      </c>
      <c r="E12" s="29">
        <v>88</v>
      </c>
      <c r="F12" s="30"/>
      <c r="G12" s="30"/>
      <c r="H12" s="122">
        <v>0.56200000000000006</v>
      </c>
      <c r="I12" s="122">
        <v>0.46899999999999997</v>
      </c>
      <c r="J12" s="122">
        <v>0.158</v>
      </c>
      <c r="K12" s="31"/>
    </row>
    <row r="13" spans="1:11" s="23" customFormat="1" ht="11.25" customHeight="1" x14ac:dyDescent="0.3">
      <c r="A13" s="35" t="s">
        <v>12</v>
      </c>
      <c r="B13" s="36"/>
      <c r="C13" s="37">
        <v>2058</v>
      </c>
      <c r="D13" s="37">
        <v>1856</v>
      </c>
      <c r="E13" s="37">
        <v>1415</v>
      </c>
      <c r="F13" s="38">
        <v>76.239224137931032</v>
      </c>
      <c r="G13" s="39"/>
      <c r="H13" s="123">
        <v>3.8180000000000005</v>
      </c>
      <c r="I13" s="124">
        <v>4.1829999999999998</v>
      </c>
      <c r="J13" s="124">
        <v>2.5569999999999999</v>
      </c>
      <c r="K13" s="40">
        <v>61.128376763088696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1100</v>
      </c>
      <c r="D15" s="37">
        <v>1025</v>
      </c>
      <c r="E15" s="37">
        <v>1025</v>
      </c>
      <c r="F15" s="38">
        <v>100</v>
      </c>
      <c r="G15" s="39"/>
      <c r="H15" s="123">
        <v>0.56499999999999995</v>
      </c>
      <c r="I15" s="124">
        <v>0.70799999999999996</v>
      </c>
      <c r="J15" s="124">
        <v>0.52500000000000002</v>
      </c>
      <c r="K15" s="40">
        <v>74.152542372881356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</v>
      </c>
      <c r="D17" s="37">
        <v>4</v>
      </c>
      <c r="E17" s="37">
        <v>2</v>
      </c>
      <c r="F17" s="38">
        <v>50</v>
      </c>
      <c r="G17" s="39"/>
      <c r="H17" s="123">
        <v>4.0000000000000001E-3</v>
      </c>
      <c r="I17" s="124">
        <v>8.0000000000000002E-3</v>
      </c>
      <c r="J17" s="124">
        <v>4.0000000000000001E-3</v>
      </c>
      <c r="K17" s="40">
        <v>50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281</v>
      </c>
      <c r="D19" s="29">
        <v>288</v>
      </c>
      <c r="E19" s="29">
        <v>313</v>
      </c>
      <c r="F19" s="30"/>
      <c r="G19" s="30"/>
      <c r="H19" s="122">
        <v>0.70299999999999996</v>
      </c>
      <c r="I19" s="122">
        <v>0.48499999999999999</v>
      </c>
      <c r="J19" s="122">
        <v>0.61599999999999999</v>
      </c>
      <c r="K19" s="31"/>
    </row>
    <row r="20" spans="1:11" s="32" customFormat="1" ht="11.25" customHeight="1" x14ac:dyDescent="0.3">
      <c r="A20" s="34" t="s">
        <v>16</v>
      </c>
      <c r="B20" s="28"/>
      <c r="C20" s="29">
        <v>280</v>
      </c>
      <c r="D20" s="29">
        <v>280</v>
      </c>
      <c r="E20" s="29">
        <v>280</v>
      </c>
      <c r="F20" s="30"/>
      <c r="G20" s="30"/>
      <c r="H20" s="122">
        <v>0.28000000000000003</v>
      </c>
      <c r="I20" s="122">
        <v>0.19600000000000001</v>
      </c>
      <c r="J20" s="122">
        <v>0.308</v>
      </c>
      <c r="K20" s="31"/>
    </row>
    <row r="21" spans="1:11" s="32" customFormat="1" ht="11.25" customHeight="1" x14ac:dyDescent="0.3">
      <c r="A21" s="34" t="s">
        <v>17</v>
      </c>
      <c r="B21" s="28"/>
      <c r="C21" s="29">
        <v>225</v>
      </c>
      <c r="D21" s="29">
        <v>218</v>
      </c>
      <c r="E21" s="29">
        <v>225</v>
      </c>
      <c r="F21" s="30"/>
      <c r="G21" s="30"/>
      <c r="H21" s="122">
        <v>0.20200000000000001</v>
      </c>
      <c r="I21" s="122">
        <v>0.161</v>
      </c>
      <c r="J21" s="122">
        <v>0.25</v>
      </c>
      <c r="K21" s="31"/>
    </row>
    <row r="22" spans="1:11" s="23" customFormat="1" ht="11.25" customHeight="1" x14ac:dyDescent="0.3">
      <c r="A22" s="35" t="s">
        <v>18</v>
      </c>
      <c r="B22" s="36"/>
      <c r="C22" s="37">
        <v>786</v>
      </c>
      <c r="D22" s="37">
        <v>786</v>
      </c>
      <c r="E22" s="37">
        <v>818</v>
      </c>
      <c r="F22" s="38">
        <v>104.07124681933843</v>
      </c>
      <c r="G22" s="39"/>
      <c r="H22" s="123">
        <v>1.1850000000000001</v>
      </c>
      <c r="I22" s="124">
        <v>0.84200000000000008</v>
      </c>
      <c r="J22" s="124">
        <v>1.1739999999999999</v>
      </c>
      <c r="K22" s="40">
        <v>139.42992874109262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100</v>
      </c>
      <c r="D24" s="37">
        <v>105</v>
      </c>
      <c r="E24" s="37">
        <v>97</v>
      </c>
      <c r="F24" s="38">
        <v>92.38095238095238</v>
      </c>
      <c r="G24" s="39"/>
      <c r="H24" s="123">
        <v>0.214</v>
      </c>
      <c r="I24" s="124">
        <v>0.193</v>
      </c>
      <c r="J24" s="124">
        <v>0.187</v>
      </c>
      <c r="K24" s="40">
        <v>96.891191709844549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165</v>
      </c>
      <c r="D26" s="37">
        <v>142</v>
      </c>
      <c r="E26" s="37">
        <v>180</v>
      </c>
      <c r="F26" s="38">
        <v>126.7605633802817</v>
      </c>
      <c r="G26" s="39"/>
      <c r="H26" s="123">
        <v>0.36</v>
      </c>
      <c r="I26" s="124">
        <v>0.20599999999999999</v>
      </c>
      <c r="J26" s="124">
        <v>0.27500000000000002</v>
      </c>
      <c r="K26" s="40">
        <v>133.495145631068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</v>
      </c>
      <c r="D28" s="29">
        <v>1</v>
      </c>
      <c r="E28" s="29">
        <v>67</v>
      </c>
      <c r="F28" s="30"/>
      <c r="G28" s="30"/>
      <c r="H28" s="122">
        <v>4.0000000000000001E-3</v>
      </c>
      <c r="I28" s="122">
        <v>2E-3</v>
      </c>
      <c r="J28" s="122">
        <v>0.16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1</v>
      </c>
      <c r="E29" s="29">
        <v>1</v>
      </c>
      <c r="F29" s="30"/>
      <c r="G29" s="30"/>
      <c r="H29" s="122"/>
      <c r="I29" s="122">
        <v>2E-3</v>
      </c>
      <c r="J29" s="122">
        <v>1E-3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10</v>
      </c>
      <c r="D30" s="29">
        <v>108</v>
      </c>
      <c r="E30" s="29">
        <v>95</v>
      </c>
      <c r="F30" s="30"/>
      <c r="G30" s="30"/>
      <c r="H30" s="122">
        <v>1.9E-2</v>
      </c>
      <c r="I30" s="122">
        <v>0.23400000000000001</v>
      </c>
      <c r="J30" s="122">
        <v>0.312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12</v>
      </c>
      <c r="D31" s="37">
        <v>110</v>
      </c>
      <c r="E31" s="37">
        <v>163</v>
      </c>
      <c r="F31" s="38">
        <v>148.18181818181819</v>
      </c>
      <c r="G31" s="39"/>
      <c r="H31" s="123">
        <v>2.3E-2</v>
      </c>
      <c r="I31" s="124">
        <v>0.23800000000000002</v>
      </c>
      <c r="J31" s="124">
        <v>0.47299999999999998</v>
      </c>
      <c r="K31" s="40">
        <v>198.7394957983193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110</v>
      </c>
      <c r="D33" s="29">
        <v>167</v>
      </c>
      <c r="E33" s="29">
        <v>129</v>
      </c>
      <c r="F33" s="30"/>
      <c r="G33" s="30"/>
      <c r="H33" s="122">
        <v>0.15</v>
      </c>
      <c r="I33" s="122">
        <v>0.23400000000000001</v>
      </c>
      <c r="J33" s="122">
        <v>0.158</v>
      </c>
      <c r="K33" s="31"/>
    </row>
    <row r="34" spans="1:11" s="32" customFormat="1" ht="11.25" customHeight="1" x14ac:dyDescent="0.3">
      <c r="A34" s="34" t="s">
        <v>26</v>
      </c>
      <c r="B34" s="28"/>
      <c r="C34" s="29">
        <v>65</v>
      </c>
      <c r="D34" s="29">
        <v>68</v>
      </c>
      <c r="E34" s="29">
        <v>70</v>
      </c>
      <c r="F34" s="30"/>
      <c r="G34" s="30"/>
      <c r="H34" s="122">
        <v>0.12</v>
      </c>
      <c r="I34" s="122">
        <v>6.3E-2</v>
      </c>
      <c r="J34" s="122">
        <v>7.0000000000000007E-2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5</v>
      </c>
      <c r="D35" s="29">
        <v>2</v>
      </c>
      <c r="E35" s="29">
        <v>2</v>
      </c>
      <c r="F35" s="30"/>
      <c r="G35" s="30"/>
      <c r="H35" s="122">
        <v>6.0000000000000001E-3</v>
      </c>
      <c r="I35" s="122">
        <v>3.0000000000000001E-3</v>
      </c>
      <c r="J35" s="122">
        <v>3.0000000000000001E-3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</v>
      </c>
      <c r="D36" s="29">
        <v>4</v>
      </c>
      <c r="E36" s="29">
        <v>4</v>
      </c>
      <c r="F36" s="30"/>
      <c r="G36" s="30"/>
      <c r="H36" s="122">
        <v>4.0000000000000001E-3</v>
      </c>
      <c r="I36" s="122">
        <v>5.0000000000000001E-3</v>
      </c>
      <c r="J36" s="122">
        <v>3.0000000000000001E-3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183</v>
      </c>
      <c r="D37" s="37">
        <v>241</v>
      </c>
      <c r="E37" s="37">
        <v>205</v>
      </c>
      <c r="F37" s="38">
        <v>85.062240663900411</v>
      </c>
      <c r="G37" s="39"/>
      <c r="H37" s="123">
        <v>0.28000000000000003</v>
      </c>
      <c r="I37" s="124">
        <v>0.30500000000000005</v>
      </c>
      <c r="J37" s="124">
        <v>0.23400000000000001</v>
      </c>
      <c r="K37" s="40">
        <v>76.721311475409834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3</v>
      </c>
      <c r="D39" s="37"/>
      <c r="E39" s="37"/>
      <c r="F39" s="38"/>
      <c r="G39" s="39"/>
      <c r="H39" s="123">
        <v>4.0000000000000001E-3</v>
      </c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88</v>
      </c>
      <c r="D41" s="29">
        <v>78</v>
      </c>
      <c r="E41" s="29">
        <v>126</v>
      </c>
      <c r="F41" s="30"/>
      <c r="G41" s="30"/>
      <c r="H41" s="122">
        <v>0.16400000000000001</v>
      </c>
      <c r="I41" s="122">
        <v>9.8000000000000004E-2</v>
      </c>
      <c r="J41" s="122">
        <v>0.17799999999999999</v>
      </c>
      <c r="K41" s="31"/>
    </row>
    <row r="42" spans="1:11" s="32" customFormat="1" ht="11.25" customHeight="1" x14ac:dyDescent="0.3">
      <c r="A42" s="34" t="s">
        <v>32</v>
      </c>
      <c r="B42" s="28"/>
      <c r="C42" s="29">
        <v>247</v>
      </c>
      <c r="D42" s="29">
        <v>152</v>
      </c>
      <c r="E42" s="29">
        <v>108</v>
      </c>
      <c r="F42" s="30"/>
      <c r="G42" s="30"/>
      <c r="H42" s="122">
        <v>0.49399999999999999</v>
      </c>
      <c r="I42" s="122">
        <v>0.21299999999999999</v>
      </c>
      <c r="J42" s="122">
        <v>0.155</v>
      </c>
      <c r="K42" s="31"/>
    </row>
    <row r="43" spans="1:11" s="32" customFormat="1" ht="11.25" customHeight="1" x14ac:dyDescent="0.3">
      <c r="A43" s="34" t="s">
        <v>33</v>
      </c>
      <c r="B43" s="28"/>
      <c r="C43" s="29">
        <v>4249</v>
      </c>
      <c r="D43" s="29">
        <v>3186</v>
      </c>
      <c r="E43" s="29">
        <v>4390</v>
      </c>
      <c r="F43" s="30"/>
      <c r="G43" s="30"/>
      <c r="H43" s="122">
        <v>10.622999999999999</v>
      </c>
      <c r="I43" s="122">
        <v>6.2130000000000001</v>
      </c>
      <c r="J43" s="122">
        <v>10.712</v>
      </c>
      <c r="K43" s="31"/>
    </row>
    <row r="44" spans="1:11" s="32" customFormat="1" ht="11.25" customHeight="1" x14ac:dyDescent="0.3">
      <c r="A44" s="34" t="s">
        <v>34</v>
      </c>
      <c r="B44" s="28"/>
      <c r="C44" s="29">
        <v>110</v>
      </c>
      <c r="D44" s="29">
        <v>55</v>
      </c>
      <c r="E44" s="29">
        <v>43</v>
      </c>
      <c r="F44" s="30"/>
      <c r="G44" s="30"/>
      <c r="H44" s="122">
        <v>0.22</v>
      </c>
      <c r="I44" s="122">
        <v>6.9000000000000006E-2</v>
      </c>
      <c r="J44" s="122">
        <v>5.5E-2</v>
      </c>
      <c r="K44" s="31"/>
    </row>
    <row r="45" spans="1:11" s="32" customFormat="1" ht="11.25" customHeight="1" x14ac:dyDescent="0.3">
      <c r="A45" s="34" t="s">
        <v>35</v>
      </c>
      <c r="B45" s="28"/>
      <c r="C45" s="29">
        <v>58</v>
      </c>
      <c r="D45" s="29">
        <v>60</v>
      </c>
      <c r="E45" s="29">
        <v>69</v>
      </c>
      <c r="F45" s="30"/>
      <c r="G45" s="30"/>
      <c r="H45" s="122">
        <v>8.6999999999999994E-2</v>
      </c>
      <c r="I45" s="122">
        <v>0.18</v>
      </c>
      <c r="J45" s="122">
        <v>0.152</v>
      </c>
      <c r="K45" s="31"/>
    </row>
    <row r="46" spans="1:11" s="32" customFormat="1" ht="11.25" customHeight="1" x14ac:dyDescent="0.3">
      <c r="A46" s="34" t="s">
        <v>36</v>
      </c>
      <c r="B46" s="28"/>
      <c r="C46" s="29">
        <v>26</v>
      </c>
      <c r="D46" s="29">
        <v>12</v>
      </c>
      <c r="E46" s="29">
        <v>9</v>
      </c>
      <c r="F46" s="30"/>
      <c r="G46" s="30"/>
      <c r="H46" s="122">
        <v>4.9000000000000002E-2</v>
      </c>
      <c r="I46" s="122">
        <v>2.3E-2</v>
      </c>
      <c r="J46" s="122">
        <v>1.7999999999999999E-2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>
        <v>2</v>
      </c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20</v>
      </c>
      <c r="D48" s="29">
        <v>3</v>
      </c>
      <c r="E48" s="29">
        <v>3</v>
      </c>
      <c r="F48" s="30"/>
      <c r="G48" s="30"/>
      <c r="H48" s="122">
        <v>0.05</v>
      </c>
      <c r="I48" s="122">
        <v>8.0000000000000002E-3</v>
      </c>
      <c r="J48" s="122">
        <v>7.0000000000000001E-3</v>
      </c>
      <c r="K48" s="31"/>
    </row>
    <row r="49" spans="1:11" s="32" customFormat="1" ht="11.25" customHeight="1" x14ac:dyDescent="0.3">
      <c r="A49" s="34" t="s">
        <v>39</v>
      </c>
      <c r="B49" s="28"/>
      <c r="C49" s="29">
        <v>76</v>
      </c>
      <c r="D49" s="29">
        <v>56</v>
      </c>
      <c r="E49" s="29">
        <v>102</v>
      </c>
      <c r="F49" s="30"/>
      <c r="G49" s="30"/>
      <c r="H49" s="122">
        <v>0.152</v>
      </c>
      <c r="I49" s="122">
        <v>0.112</v>
      </c>
      <c r="J49" s="122">
        <v>0.30599999999999999</v>
      </c>
      <c r="K49" s="31"/>
    </row>
    <row r="50" spans="1:11" s="23" customFormat="1" ht="11.25" customHeight="1" x14ac:dyDescent="0.3">
      <c r="A50" s="41" t="s">
        <v>40</v>
      </c>
      <c r="B50" s="36"/>
      <c r="C50" s="37">
        <v>4874</v>
      </c>
      <c r="D50" s="37">
        <v>3604</v>
      </c>
      <c r="E50" s="37">
        <v>4850</v>
      </c>
      <c r="F50" s="38">
        <v>134.57269700332964</v>
      </c>
      <c r="G50" s="39"/>
      <c r="H50" s="123">
        <v>11.838999999999999</v>
      </c>
      <c r="I50" s="124">
        <v>6.9159999999999995</v>
      </c>
      <c r="J50" s="124">
        <v>11.582999999999998</v>
      </c>
      <c r="K50" s="40">
        <v>167.48120300751876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12</v>
      </c>
      <c r="D54" s="29">
        <v>2</v>
      </c>
      <c r="E54" s="29">
        <v>10</v>
      </c>
      <c r="F54" s="30"/>
      <c r="G54" s="30"/>
      <c r="H54" s="122">
        <v>2.4E-2</v>
      </c>
      <c r="I54" s="122">
        <v>4.0000000000000001E-3</v>
      </c>
      <c r="J54" s="122">
        <v>1.7999999999999999E-2</v>
      </c>
      <c r="K54" s="31"/>
    </row>
    <row r="55" spans="1:11" s="32" customFormat="1" ht="11.25" customHeight="1" x14ac:dyDescent="0.3">
      <c r="A55" s="34" t="s">
        <v>43</v>
      </c>
      <c r="B55" s="28"/>
      <c r="C55" s="29">
        <v>3</v>
      </c>
      <c r="D55" s="29">
        <v>2</v>
      </c>
      <c r="E55" s="29"/>
      <c r="F55" s="30"/>
      <c r="G55" s="30"/>
      <c r="H55" s="122">
        <v>2E-3</v>
      </c>
      <c r="I55" s="122">
        <v>1E-3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7</v>
      </c>
      <c r="D56" s="29"/>
      <c r="E56" s="29"/>
      <c r="F56" s="30"/>
      <c r="G56" s="30"/>
      <c r="H56" s="122">
        <v>5.0000000000000001E-3</v>
      </c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2</v>
      </c>
      <c r="D57" s="29">
        <v>2</v>
      </c>
      <c r="E57" s="29"/>
      <c r="F57" s="30"/>
      <c r="G57" s="30"/>
      <c r="H57" s="122">
        <v>2E-3</v>
      </c>
      <c r="I57" s="122">
        <v>2E-3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</v>
      </c>
      <c r="D58" s="29">
        <v>1</v>
      </c>
      <c r="E58" s="29">
        <v>1</v>
      </c>
      <c r="F58" s="30"/>
      <c r="G58" s="30"/>
      <c r="H58" s="122">
        <v>1E-3</v>
      </c>
      <c r="I58" s="122">
        <v>1E-3</v>
      </c>
      <c r="J58" s="122">
        <v>1E-3</v>
      </c>
      <c r="K58" s="31"/>
    </row>
    <row r="59" spans="1:11" s="23" customFormat="1" ht="11.25" customHeight="1" x14ac:dyDescent="0.3">
      <c r="A59" s="35" t="s">
        <v>47</v>
      </c>
      <c r="B59" s="36"/>
      <c r="C59" s="37">
        <v>25</v>
      </c>
      <c r="D59" s="37">
        <v>7</v>
      </c>
      <c r="E59" s="37">
        <v>11</v>
      </c>
      <c r="F59" s="38">
        <v>157.14285714285714</v>
      </c>
      <c r="G59" s="39"/>
      <c r="H59" s="123">
        <v>3.4000000000000002E-2</v>
      </c>
      <c r="I59" s="124">
        <v>8.0000000000000002E-3</v>
      </c>
      <c r="J59" s="124">
        <v>1.9E-2</v>
      </c>
      <c r="K59" s="40">
        <v>237.49999999999997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>
        <v>5</v>
      </c>
      <c r="E61" s="29"/>
      <c r="F61" s="30"/>
      <c r="G61" s="30"/>
      <c r="H61" s="122"/>
      <c r="I61" s="122">
        <v>6.0000000000000001E-3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>
        <v>5</v>
      </c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>
        <v>5</v>
      </c>
      <c r="E64" s="37">
        <v>5</v>
      </c>
      <c r="F64" s="38">
        <v>100</v>
      </c>
      <c r="G64" s="39"/>
      <c r="H64" s="123"/>
      <c r="I64" s="124">
        <v>6.0000000000000001E-3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2</v>
      </c>
      <c r="D66" s="37">
        <v>9</v>
      </c>
      <c r="E66" s="37">
        <v>8</v>
      </c>
      <c r="F66" s="38">
        <v>88.888888888888886</v>
      </c>
      <c r="G66" s="39"/>
      <c r="H66" s="123">
        <v>2E-3</v>
      </c>
      <c r="I66" s="124">
        <v>8.9999999999999993E-3</v>
      </c>
      <c r="J66" s="124">
        <v>3.0000000000000001E-3</v>
      </c>
      <c r="K66" s="40">
        <v>33.333333333333336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</v>
      </c>
      <c r="D73" s="29"/>
      <c r="E73" s="29">
        <v>20</v>
      </c>
      <c r="F73" s="30"/>
      <c r="G73" s="30"/>
      <c r="H73" s="122">
        <v>1E-3</v>
      </c>
      <c r="I73" s="122"/>
      <c r="J73" s="122">
        <v>0.03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4</v>
      </c>
      <c r="D75" s="29">
        <v>52</v>
      </c>
      <c r="E75" s="29">
        <v>20</v>
      </c>
      <c r="F75" s="30"/>
      <c r="G75" s="30"/>
      <c r="H75" s="122">
        <v>4.0000000000000001E-3</v>
      </c>
      <c r="I75" s="122">
        <v>0.122</v>
      </c>
      <c r="J75" s="122">
        <v>2.1999999999999999E-2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>
        <v>50</v>
      </c>
      <c r="F78" s="30"/>
      <c r="G78" s="30"/>
      <c r="H78" s="122"/>
      <c r="I78" s="122"/>
      <c r="J78" s="122">
        <v>0.04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15</v>
      </c>
      <c r="D79" s="29">
        <v>16</v>
      </c>
      <c r="E79" s="29">
        <v>15</v>
      </c>
      <c r="F79" s="30"/>
      <c r="G79" s="30"/>
      <c r="H79" s="122">
        <v>8.9999999999999993E-3</v>
      </c>
      <c r="I79" s="122">
        <v>1.2999999999999999E-2</v>
      </c>
      <c r="J79" s="122">
        <v>8.9999999999999993E-3</v>
      </c>
      <c r="K79" s="31"/>
    </row>
    <row r="80" spans="1:11" s="23" customFormat="1" ht="11.25" customHeight="1" x14ac:dyDescent="0.3">
      <c r="A80" s="41" t="s">
        <v>64</v>
      </c>
      <c r="B80" s="36"/>
      <c r="C80" s="37">
        <v>20</v>
      </c>
      <c r="D80" s="37">
        <v>68</v>
      </c>
      <c r="E80" s="37">
        <v>105</v>
      </c>
      <c r="F80" s="38">
        <v>154.41176470588235</v>
      </c>
      <c r="G80" s="39"/>
      <c r="H80" s="123">
        <v>1.3999999999999999E-2</v>
      </c>
      <c r="I80" s="124">
        <v>0.13500000000000001</v>
      </c>
      <c r="J80" s="124">
        <v>0.10099999999999999</v>
      </c>
      <c r="K80" s="40">
        <v>74.81481481481481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47</v>
      </c>
      <c r="D82" s="29">
        <v>42</v>
      </c>
      <c r="E82" s="29">
        <v>42</v>
      </c>
      <c r="F82" s="30"/>
      <c r="G82" s="30"/>
      <c r="H82" s="122">
        <v>4.1000000000000002E-2</v>
      </c>
      <c r="I82" s="122">
        <v>3.9E-2</v>
      </c>
      <c r="J82" s="122">
        <v>3.9E-2</v>
      </c>
      <c r="K82" s="31"/>
    </row>
    <row r="83" spans="1:11" s="32" customFormat="1" ht="11.25" customHeight="1" x14ac:dyDescent="0.3">
      <c r="A83" s="34" t="s">
        <v>66</v>
      </c>
      <c r="B83" s="28"/>
      <c r="C83" s="29">
        <v>66</v>
      </c>
      <c r="D83" s="29">
        <v>65</v>
      </c>
      <c r="E83" s="29">
        <v>65</v>
      </c>
      <c r="F83" s="30"/>
      <c r="G83" s="30"/>
      <c r="H83" s="122">
        <v>5.8999999999999997E-2</v>
      </c>
      <c r="I83" s="122">
        <v>5.8000000000000003E-2</v>
      </c>
      <c r="J83" s="122">
        <v>5.8000000000000003E-2</v>
      </c>
      <c r="K83" s="31"/>
    </row>
    <row r="84" spans="1:11" s="23" customFormat="1" ht="11.25" customHeight="1" x14ac:dyDescent="0.3">
      <c r="A84" s="35" t="s">
        <v>67</v>
      </c>
      <c r="B84" s="36"/>
      <c r="C84" s="37">
        <v>113</v>
      </c>
      <c r="D84" s="37">
        <v>107</v>
      </c>
      <c r="E84" s="37">
        <v>107</v>
      </c>
      <c r="F84" s="38">
        <v>100</v>
      </c>
      <c r="G84" s="39"/>
      <c r="H84" s="123">
        <v>0.1</v>
      </c>
      <c r="I84" s="124">
        <v>9.7000000000000003E-2</v>
      </c>
      <c r="J84" s="124">
        <v>9.7000000000000003E-2</v>
      </c>
      <c r="K84" s="40">
        <v>100.00000000000001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9443</v>
      </c>
      <c r="D87" s="48">
        <v>8069</v>
      </c>
      <c r="E87" s="48">
        <v>8991</v>
      </c>
      <c r="F87" s="49">
        <v>111.42644689552608</v>
      </c>
      <c r="G87" s="39"/>
      <c r="H87" s="127">
        <v>18.442</v>
      </c>
      <c r="I87" s="128">
        <v>13.853999999999999</v>
      </c>
      <c r="J87" s="128">
        <v>17.231999999999999</v>
      </c>
      <c r="K87" s="49">
        <v>124.38284971849285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2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16</v>
      </c>
      <c r="D9" s="29">
        <v>81</v>
      </c>
      <c r="E9" s="29">
        <v>81</v>
      </c>
      <c r="F9" s="30"/>
      <c r="G9" s="30"/>
      <c r="H9" s="122">
        <v>3.5999999999999997E-2</v>
      </c>
      <c r="I9" s="122">
        <v>0.308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39</v>
      </c>
      <c r="D10" s="29">
        <v>35</v>
      </c>
      <c r="E10" s="29">
        <v>35</v>
      </c>
      <c r="F10" s="30"/>
      <c r="G10" s="30"/>
      <c r="H10" s="122">
        <v>5.2999999999999999E-2</v>
      </c>
      <c r="I10" s="122">
        <v>9.7000000000000003E-2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55</v>
      </c>
      <c r="D13" s="37">
        <v>116</v>
      </c>
      <c r="E13" s="37">
        <v>116</v>
      </c>
      <c r="F13" s="38">
        <v>100</v>
      </c>
      <c r="G13" s="39"/>
      <c r="H13" s="123">
        <v>8.8999999999999996E-2</v>
      </c>
      <c r="I13" s="124">
        <v>0.40500000000000003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401</v>
      </c>
      <c r="D19" s="29">
        <v>1467</v>
      </c>
      <c r="E19" s="29">
        <v>1467</v>
      </c>
      <c r="F19" s="30"/>
      <c r="G19" s="30"/>
      <c r="H19" s="122">
        <v>0.48799999999999999</v>
      </c>
      <c r="I19" s="122">
        <v>2.9340000000000002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</v>
      </c>
      <c r="D20" s="29"/>
      <c r="E20" s="29"/>
      <c r="F20" s="30"/>
      <c r="G20" s="30"/>
      <c r="H20" s="122">
        <v>1E-3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5</v>
      </c>
      <c r="D21" s="29"/>
      <c r="E21" s="29"/>
      <c r="F21" s="30"/>
      <c r="G21" s="30"/>
      <c r="H21" s="122">
        <v>6.0000000000000001E-3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407</v>
      </c>
      <c r="D22" s="37">
        <v>1467</v>
      </c>
      <c r="E22" s="37">
        <v>1467</v>
      </c>
      <c r="F22" s="38">
        <v>100</v>
      </c>
      <c r="G22" s="39"/>
      <c r="H22" s="123">
        <v>0.495</v>
      </c>
      <c r="I22" s="124">
        <v>2.9340000000000002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1724</v>
      </c>
      <c r="D24" s="37">
        <v>2950</v>
      </c>
      <c r="E24" s="37">
        <v>2800</v>
      </c>
      <c r="F24" s="38">
        <v>94.915254237288138</v>
      </c>
      <c r="G24" s="39"/>
      <c r="H24" s="123">
        <v>2.0590000000000002</v>
      </c>
      <c r="I24" s="124">
        <v>3.08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12</v>
      </c>
      <c r="D26" s="37">
        <v>40</v>
      </c>
      <c r="E26" s="37">
        <v>40</v>
      </c>
      <c r="F26" s="38">
        <v>100</v>
      </c>
      <c r="G26" s="39"/>
      <c r="H26" s="123">
        <v>2.7E-2</v>
      </c>
      <c r="I26" s="124">
        <v>7.4999999999999997E-2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2125</v>
      </c>
      <c r="D28" s="29">
        <v>1915</v>
      </c>
      <c r="E28" s="29">
        <v>2000</v>
      </c>
      <c r="F28" s="30"/>
      <c r="G28" s="30"/>
      <c r="H28" s="122">
        <v>3.1379999999999999</v>
      </c>
      <c r="I28" s="122">
        <v>2.2999999999999998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12</v>
      </c>
      <c r="D29" s="29">
        <v>14</v>
      </c>
      <c r="E29" s="29">
        <v>14</v>
      </c>
      <c r="F29" s="30"/>
      <c r="G29" s="30"/>
      <c r="H29" s="122">
        <v>7.0000000000000001E-3</v>
      </c>
      <c r="I29" s="122">
        <v>5.0000000000000001E-3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404</v>
      </c>
      <c r="D30" s="29">
        <v>390</v>
      </c>
      <c r="E30" s="29">
        <v>390</v>
      </c>
      <c r="F30" s="30"/>
      <c r="G30" s="30"/>
      <c r="H30" s="122">
        <v>0.95499999999999996</v>
      </c>
      <c r="I30" s="122">
        <v>0.45200000000000001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2541</v>
      </c>
      <c r="D31" s="37">
        <v>2319</v>
      </c>
      <c r="E31" s="37">
        <v>2404</v>
      </c>
      <c r="F31" s="38">
        <v>103.66537300560586</v>
      </c>
      <c r="G31" s="39"/>
      <c r="H31" s="123">
        <v>4.0999999999999996</v>
      </c>
      <c r="I31" s="124">
        <v>2.7569999999999997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343</v>
      </c>
      <c r="D33" s="29">
        <v>349</v>
      </c>
      <c r="E33" s="29">
        <v>310</v>
      </c>
      <c r="F33" s="30"/>
      <c r="G33" s="30"/>
      <c r="H33" s="122">
        <v>0.27200000000000002</v>
      </c>
      <c r="I33" s="122">
        <v>0.27500000000000002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321</v>
      </c>
      <c r="D34" s="29">
        <v>650</v>
      </c>
      <c r="E34" s="29">
        <v>650</v>
      </c>
      <c r="F34" s="30"/>
      <c r="G34" s="30"/>
      <c r="H34" s="122">
        <v>0.50800000000000001</v>
      </c>
      <c r="I34" s="122">
        <v>0.95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78</v>
      </c>
      <c r="D35" s="29">
        <v>132</v>
      </c>
      <c r="E35" s="29">
        <v>95</v>
      </c>
      <c r="F35" s="30"/>
      <c r="G35" s="30"/>
      <c r="H35" s="122">
        <v>0.122</v>
      </c>
      <c r="I35" s="122">
        <v>0.23699999999999999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53</v>
      </c>
      <c r="D36" s="29">
        <v>53</v>
      </c>
      <c r="E36" s="29">
        <v>53</v>
      </c>
      <c r="F36" s="30"/>
      <c r="G36" s="30"/>
      <c r="H36" s="122">
        <v>7.6999999999999999E-2</v>
      </c>
      <c r="I36" s="122">
        <v>4.5999999999999999E-2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795</v>
      </c>
      <c r="D37" s="37">
        <v>1184</v>
      </c>
      <c r="E37" s="37">
        <v>1108</v>
      </c>
      <c r="F37" s="38">
        <v>93.581081081081081</v>
      </c>
      <c r="G37" s="39"/>
      <c r="H37" s="123">
        <v>0.97899999999999998</v>
      </c>
      <c r="I37" s="124">
        <v>1.5080000000000002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1593</v>
      </c>
      <c r="D39" s="37">
        <v>1500</v>
      </c>
      <c r="E39" s="37">
        <v>1400</v>
      </c>
      <c r="F39" s="38">
        <v>93.333333333333329</v>
      </c>
      <c r="G39" s="39"/>
      <c r="H39" s="123">
        <v>0.94</v>
      </c>
      <c r="I39" s="124">
        <v>0.9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180</v>
      </c>
      <c r="D42" s="29">
        <v>436</v>
      </c>
      <c r="E42" s="29">
        <v>169</v>
      </c>
      <c r="F42" s="30"/>
      <c r="G42" s="30"/>
      <c r="H42" s="122">
        <v>0.44</v>
      </c>
      <c r="I42" s="122">
        <v>1.0900000000000001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6</v>
      </c>
      <c r="D43" s="29">
        <v>55</v>
      </c>
      <c r="E43" s="29">
        <v>30</v>
      </c>
      <c r="F43" s="30"/>
      <c r="G43" s="30"/>
      <c r="H43" s="122">
        <v>2E-3</v>
      </c>
      <c r="I43" s="122">
        <v>1.0999999999999999E-2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9</v>
      </c>
      <c r="D45" s="29">
        <v>20</v>
      </c>
      <c r="E45" s="29"/>
      <c r="F45" s="30"/>
      <c r="G45" s="30"/>
      <c r="H45" s="122">
        <v>1.4E-2</v>
      </c>
      <c r="I45" s="122">
        <v>8.0000000000000002E-3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7</v>
      </c>
      <c r="D46" s="29">
        <v>45</v>
      </c>
      <c r="E46" s="29">
        <v>40</v>
      </c>
      <c r="F46" s="30"/>
      <c r="G46" s="30"/>
      <c r="H46" s="122">
        <v>4.0000000000000001E-3</v>
      </c>
      <c r="I46" s="122">
        <v>1.7999999999999999E-2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2</v>
      </c>
      <c r="D47" s="29">
        <v>2</v>
      </c>
      <c r="E47" s="29"/>
      <c r="F47" s="30"/>
      <c r="G47" s="30"/>
      <c r="H47" s="122">
        <v>1.4E-2</v>
      </c>
      <c r="I47" s="122">
        <v>1E-3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15</v>
      </c>
      <c r="D48" s="29">
        <v>4</v>
      </c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48</v>
      </c>
      <c r="D49" s="29">
        <v>61</v>
      </c>
      <c r="E49" s="29">
        <v>61</v>
      </c>
      <c r="F49" s="30"/>
      <c r="G49" s="30"/>
      <c r="H49" s="122">
        <v>5.0000000000000001E-3</v>
      </c>
      <c r="I49" s="122">
        <v>9.1999999999999998E-2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267</v>
      </c>
      <c r="D50" s="37">
        <v>623</v>
      </c>
      <c r="E50" s="37">
        <v>300</v>
      </c>
      <c r="F50" s="38">
        <v>48.154093097913325</v>
      </c>
      <c r="G50" s="39"/>
      <c r="H50" s="123">
        <v>0.47900000000000004</v>
      </c>
      <c r="I50" s="124">
        <v>1.22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49</v>
      </c>
      <c r="D52" s="37">
        <v>54</v>
      </c>
      <c r="E52" s="37">
        <v>3</v>
      </c>
      <c r="F52" s="38">
        <v>5.5555555555555554</v>
      </c>
      <c r="G52" s="39"/>
      <c r="H52" s="123">
        <v>2.1000000000000001E-2</v>
      </c>
      <c r="I52" s="124">
        <v>8.2000000000000003E-2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113</v>
      </c>
      <c r="D54" s="29">
        <v>132</v>
      </c>
      <c r="E54" s="29">
        <v>90</v>
      </c>
      <c r="F54" s="30"/>
      <c r="G54" s="30"/>
      <c r="H54" s="122">
        <v>0.14499999999999999</v>
      </c>
      <c r="I54" s="122">
        <v>5.0999999999999997E-2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83</v>
      </c>
      <c r="D55" s="29">
        <v>62</v>
      </c>
      <c r="E55" s="29">
        <v>62</v>
      </c>
      <c r="F55" s="30"/>
      <c r="G55" s="30"/>
      <c r="H55" s="122">
        <v>7.4999999999999997E-2</v>
      </c>
      <c r="I55" s="122">
        <v>5.1999999999999998E-2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174</v>
      </c>
      <c r="D56" s="29">
        <v>91</v>
      </c>
      <c r="E56" s="29">
        <v>90</v>
      </c>
      <c r="F56" s="30"/>
      <c r="G56" s="30"/>
      <c r="H56" s="122">
        <v>0.108</v>
      </c>
      <c r="I56" s="122">
        <v>2.7E-2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51</v>
      </c>
      <c r="D57" s="29">
        <v>51</v>
      </c>
      <c r="E57" s="29">
        <v>47</v>
      </c>
      <c r="F57" s="30"/>
      <c r="G57" s="30"/>
      <c r="H57" s="122">
        <v>6.7000000000000004E-2</v>
      </c>
      <c r="I57" s="122">
        <v>7.6999999999999999E-2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3</v>
      </c>
      <c r="D58" s="29">
        <v>24</v>
      </c>
      <c r="E58" s="29">
        <v>25</v>
      </c>
      <c r="F58" s="30"/>
      <c r="G58" s="30"/>
      <c r="H58" s="122">
        <v>2E-3</v>
      </c>
      <c r="I58" s="122">
        <v>0.01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424</v>
      </c>
      <c r="D59" s="37">
        <v>360</v>
      </c>
      <c r="E59" s="37">
        <v>314</v>
      </c>
      <c r="F59" s="38">
        <v>87.222222222222229</v>
      </c>
      <c r="G59" s="39"/>
      <c r="H59" s="123">
        <v>0.39699999999999996</v>
      </c>
      <c r="I59" s="124">
        <v>0.21700000000000003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</v>
      </c>
      <c r="D61" s="29"/>
      <c r="E61" s="29"/>
      <c r="F61" s="30"/>
      <c r="G61" s="30"/>
      <c r="H61" s="122">
        <v>4.0000000000000001E-3</v>
      </c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4</v>
      </c>
      <c r="D64" s="37"/>
      <c r="E64" s="37"/>
      <c r="F64" s="38"/>
      <c r="G64" s="39"/>
      <c r="H64" s="123">
        <v>4.0000000000000001E-3</v>
      </c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2</v>
      </c>
      <c r="D66" s="37">
        <v>6</v>
      </c>
      <c r="E66" s="37">
        <v>2</v>
      </c>
      <c r="F66" s="38">
        <v>33.333333333333336</v>
      </c>
      <c r="G66" s="39"/>
      <c r="H66" s="123">
        <v>4.0000000000000001E-3</v>
      </c>
      <c r="I66" s="124">
        <v>3.0000000000000001E-3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633</v>
      </c>
      <c r="D68" s="29">
        <v>1200</v>
      </c>
      <c r="E68" s="29">
        <v>500</v>
      </c>
      <c r="F68" s="30"/>
      <c r="G68" s="30"/>
      <c r="H68" s="122">
        <v>0.47399999999999998</v>
      </c>
      <c r="I68" s="122">
        <v>0.9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8</v>
      </c>
      <c r="D69" s="29">
        <v>90</v>
      </c>
      <c r="E69" s="29">
        <v>10</v>
      </c>
      <c r="F69" s="30"/>
      <c r="G69" s="30"/>
      <c r="H69" s="122">
        <v>8.0000000000000002E-3</v>
      </c>
      <c r="I69" s="122">
        <v>0.09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641</v>
      </c>
      <c r="D70" s="37">
        <v>1290</v>
      </c>
      <c r="E70" s="37">
        <v>510</v>
      </c>
      <c r="F70" s="38">
        <v>39.534883720930232</v>
      </c>
      <c r="G70" s="39"/>
      <c r="H70" s="123">
        <v>0.48199999999999998</v>
      </c>
      <c r="I70" s="124">
        <v>0.99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23</v>
      </c>
      <c r="D72" s="29">
        <v>14</v>
      </c>
      <c r="E72" s="29">
        <v>14</v>
      </c>
      <c r="F72" s="30"/>
      <c r="G72" s="30"/>
      <c r="H72" s="122">
        <v>2.5999999999999999E-2</v>
      </c>
      <c r="I72" s="122">
        <v>8.9999999999999993E-3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1801</v>
      </c>
      <c r="D73" s="29">
        <v>1125</v>
      </c>
      <c r="E73" s="29">
        <v>1125</v>
      </c>
      <c r="F73" s="30"/>
      <c r="G73" s="30"/>
      <c r="H73" s="122">
        <v>3.4790000000000001</v>
      </c>
      <c r="I73" s="122">
        <v>1.41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2626</v>
      </c>
      <c r="D74" s="29">
        <v>3975</v>
      </c>
      <c r="E74" s="29">
        <v>2500</v>
      </c>
      <c r="F74" s="30"/>
      <c r="G74" s="30"/>
      <c r="H74" s="122">
        <v>2.4900000000000002</v>
      </c>
      <c r="I74" s="122">
        <v>2.85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217</v>
      </c>
      <c r="D75" s="29">
        <v>225</v>
      </c>
      <c r="E75" s="29">
        <v>223</v>
      </c>
      <c r="F75" s="30"/>
      <c r="G75" s="30"/>
      <c r="H75" s="122">
        <v>0.48699999999999999</v>
      </c>
      <c r="I75" s="122">
        <v>0.09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130</v>
      </c>
      <c r="D76" s="29">
        <v>420</v>
      </c>
      <c r="E76" s="29">
        <v>420</v>
      </c>
      <c r="F76" s="30"/>
      <c r="G76" s="30"/>
      <c r="H76" s="122">
        <v>0.13</v>
      </c>
      <c r="I76" s="122">
        <v>0.33600000000000002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188</v>
      </c>
      <c r="D77" s="29">
        <v>500</v>
      </c>
      <c r="E77" s="29">
        <v>500</v>
      </c>
      <c r="F77" s="30"/>
      <c r="G77" s="30"/>
      <c r="H77" s="122">
        <v>0.108</v>
      </c>
      <c r="I77" s="122">
        <v>0.182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403</v>
      </c>
      <c r="D78" s="29">
        <v>500</v>
      </c>
      <c r="E78" s="29">
        <v>500</v>
      </c>
      <c r="F78" s="30"/>
      <c r="G78" s="30"/>
      <c r="H78" s="122">
        <v>0.36299999999999999</v>
      </c>
      <c r="I78" s="122">
        <v>0.4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4220</v>
      </c>
      <c r="D79" s="29">
        <v>8840</v>
      </c>
      <c r="E79" s="29">
        <v>8840</v>
      </c>
      <c r="F79" s="30"/>
      <c r="G79" s="30"/>
      <c r="H79" s="122">
        <v>2.98</v>
      </c>
      <c r="I79" s="122">
        <v>7.9560000000000004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9608</v>
      </c>
      <c r="D80" s="37">
        <v>15599</v>
      </c>
      <c r="E80" s="37">
        <v>14122</v>
      </c>
      <c r="F80" s="38">
        <v>90.531444323354066</v>
      </c>
      <c r="G80" s="39"/>
      <c r="H80" s="123">
        <v>10.063000000000001</v>
      </c>
      <c r="I80" s="124">
        <v>13.233000000000001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16</v>
      </c>
      <c r="D82" s="29">
        <v>16</v>
      </c>
      <c r="E82" s="29">
        <v>16</v>
      </c>
      <c r="F82" s="30"/>
      <c r="G82" s="30"/>
      <c r="H82" s="122">
        <v>1.4999999999999999E-2</v>
      </c>
      <c r="I82" s="122">
        <v>1.4999999999999999E-2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35</v>
      </c>
      <c r="D83" s="29">
        <v>35</v>
      </c>
      <c r="E83" s="29">
        <v>35</v>
      </c>
      <c r="F83" s="30"/>
      <c r="G83" s="30"/>
      <c r="H83" s="122">
        <v>2.4E-2</v>
      </c>
      <c r="I83" s="122">
        <v>2.4E-2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51</v>
      </c>
      <c r="D84" s="37">
        <v>51</v>
      </c>
      <c r="E84" s="37">
        <v>51</v>
      </c>
      <c r="F84" s="38">
        <v>100</v>
      </c>
      <c r="G84" s="39"/>
      <c r="H84" s="123">
        <v>3.9E-2</v>
      </c>
      <c r="I84" s="124">
        <v>3.9E-2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18173</v>
      </c>
      <c r="D87" s="48">
        <v>27559</v>
      </c>
      <c r="E87" s="48">
        <v>24637</v>
      </c>
      <c r="F87" s="49">
        <v>89.397293080300443</v>
      </c>
      <c r="G87" s="39"/>
      <c r="H87" s="127">
        <v>20.178000000000001</v>
      </c>
      <c r="I87" s="128">
        <v>27.443000000000005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3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463</v>
      </c>
      <c r="D19" s="29">
        <v>1839</v>
      </c>
      <c r="E19" s="29">
        <v>1839</v>
      </c>
      <c r="F19" s="30"/>
      <c r="G19" s="30"/>
      <c r="H19" s="122">
        <v>0.83299999999999996</v>
      </c>
      <c r="I19" s="122">
        <v>3.8620000000000001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463</v>
      </c>
      <c r="D22" s="37">
        <v>1839</v>
      </c>
      <c r="E22" s="37">
        <v>1839</v>
      </c>
      <c r="F22" s="38">
        <v>100</v>
      </c>
      <c r="G22" s="39"/>
      <c r="H22" s="123">
        <v>0.83299999999999996</v>
      </c>
      <c r="I22" s="124">
        <v>3.8620000000000001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1534</v>
      </c>
      <c r="D24" s="37">
        <v>7344</v>
      </c>
      <c r="E24" s="37">
        <v>7000</v>
      </c>
      <c r="F24" s="38">
        <v>95.315904139433556</v>
      </c>
      <c r="G24" s="39"/>
      <c r="H24" s="123">
        <v>3.0720000000000001</v>
      </c>
      <c r="I24" s="124">
        <v>11.35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436</v>
      </c>
      <c r="D26" s="37">
        <v>800</v>
      </c>
      <c r="E26" s="37">
        <v>800</v>
      </c>
      <c r="F26" s="38">
        <v>100</v>
      </c>
      <c r="G26" s="39"/>
      <c r="H26" s="123">
        <v>0.79200000000000004</v>
      </c>
      <c r="I26" s="124">
        <v>0.9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3552</v>
      </c>
      <c r="D28" s="29">
        <v>4203</v>
      </c>
      <c r="E28" s="29">
        <v>3500</v>
      </c>
      <c r="F28" s="30"/>
      <c r="G28" s="30"/>
      <c r="H28" s="122">
        <v>6.8680000000000003</v>
      </c>
      <c r="I28" s="122">
        <v>5.5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535</v>
      </c>
      <c r="D29" s="29">
        <v>600</v>
      </c>
      <c r="E29" s="29">
        <v>600</v>
      </c>
      <c r="F29" s="30"/>
      <c r="G29" s="30"/>
      <c r="H29" s="122">
        <v>0.48</v>
      </c>
      <c r="I29" s="122">
        <v>0.36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2483</v>
      </c>
      <c r="D30" s="29">
        <v>6966</v>
      </c>
      <c r="E30" s="29">
        <v>2500</v>
      </c>
      <c r="F30" s="30"/>
      <c r="G30" s="30"/>
      <c r="H30" s="122">
        <v>3.5640000000000001</v>
      </c>
      <c r="I30" s="122">
        <v>4.5279999999999996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6570</v>
      </c>
      <c r="D31" s="37">
        <v>11769</v>
      </c>
      <c r="E31" s="37">
        <v>6600</v>
      </c>
      <c r="F31" s="38">
        <v>56.079530971195517</v>
      </c>
      <c r="G31" s="39"/>
      <c r="H31" s="123">
        <v>10.912000000000001</v>
      </c>
      <c r="I31" s="124">
        <v>10.388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450</v>
      </c>
      <c r="D33" s="29">
        <v>385</v>
      </c>
      <c r="E33" s="29">
        <v>380</v>
      </c>
      <c r="F33" s="30"/>
      <c r="G33" s="30"/>
      <c r="H33" s="122">
        <v>0.65800000000000003</v>
      </c>
      <c r="I33" s="122">
        <v>0.54300000000000004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160</v>
      </c>
      <c r="D34" s="29">
        <v>200</v>
      </c>
      <c r="E34" s="29"/>
      <c r="F34" s="30"/>
      <c r="G34" s="30"/>
      <c r="H34" s="122">
        <v>0.35299999999999998</v>
      </c>
      <c r="I34" s="122">
        <v>0.27500000000000002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4798</v>
      </c>
      <c r="D35" s="29">
        <v>4044</v>
      </c>
      <c r="E35" s="29">
        <v>3183</v>
      </c>
      <c r="F35" s="30"/>
      <c r="G35" s="30"/>
      <c r="H35" s="122">
        <v>7.7539999999999996</v>
      </c>
      <c r="I35" s="122">
        <v>6.7119999999999997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479</v>
      </c>
      <c r="D36" s="29">
        <v>479</v>
      </c>
      <c r="E36" s="29">
        <v>479</v>
      </c>
      <c r="F36" s="30"/>
      <c r="G36" s="30"/>
      <c r="H36" s="122">
        <v>0.52400000000000002</v>
      </c>
      <c r="I36" s="122">
        <v>0.314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5887</v>
      </c>
      <c r="D37" s="37">
        <v>5108</v>
      </c>
      <c r="E37" s="37">
        <v>4042</v>
      </c>
      <c r="F37" s="38">
        <v>79.130775254502737</v>
      </c>
      <c r="G37" s="39"/>
      <c r="H37" s="123">
        <v>9.2890000000000015</v>
      </c>
      <c r="I37" s="124">
        <v>7.8439999999999994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388</v>
      </c>
      <c r="D39" s="37">
        <v>390</v>
      </c>
      <c r="E39" s="37">
        <v>350</v>
      </c>
      <c r="F39" s="38">
        <v>89.743589743589737</v>
      </c>
      <c r="G39" s="39"/>
      <c r="H39" s="123">
        <v>0.33100000000000002</v>
      </c>
      <c r="I39" s="124">
        <v>0.33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623</v>
      </c>
      <c r="D41" s="29">
        <v>2958</v>
      </c>
      <c r="E41" s="29">
        <v>2750</v>
      </c>
      <c r="F41" s="30"/>
      <c r="G41" s="30"/>
      <c r="H41" s="122">
        <v>0.45500000000000002</v>
      </c>
      <c r="I41" s="122">
        <v>0.67900000000000005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3341</v>
      </c>
      <c r="D42" s="29">
        <v>10629</v>
      </c>
      <c r="E42" s="29">
        <v>6484</v>
      </c>
      <c r="F42" s="30"/>
      <c r="G42" s="30"/>
      <c r="H42" s="122">
        <v>3.7519999999999998</v>
      </c>
      <c r="I42" s="122">
        <v>9.6839999999999993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712</v>
      </c>
      <c r="D43" s="29">
        <v>1940</v>
      </c>
      <c r="E43" s="29">
        <v>1950</v>
      </c>
      <c r="F43" s="30"/>
      <c r="G43" s="30"/>
      <c r="H43" s="122">
        <v>0.41499999999999998</v>
      </c>
      <c r="I43" s="122">
        <v>0.79500000000000004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5073</v>
      </c>
      <c r="D44" s="29">
        <v>9846</v>
      </c>
      <c r="E44" s="29">
        <v>8371</v>
      </c>
      <c r="F44" s="30"/>
      <c r="G44" s="30"/>
      <c r="H44" s="122">
        <v>4.3120000000000003</v>
      </c>
      <c r="I44" s="122">
        <v>3.2690000000000001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1666</v>
      </c>
      <c r="D45" s="29">
        <v>4451</v>
      </c>
      <c r="E45" s="29">
        <v>4200</v>
      </c>
      <c r="F45" s="30"/>
      <c r="G45" s="30"/>
      <c r="H45" s="122">
        <v>1.5780000000000001</v>
      </c>
      <c r="I45" s="122">
        <v>2.6070000000000002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1722</v>
      </c>
      <c r="D46" s="29">
        <v>5879</v>
      </c>
      <c r="E46" s="29">
        <v>5900</v>
      </c>
      <c r="F46" s="30"/>
      <c r="G46" s="30"/>
      <c r="H46" s="122">
        <v>1.0940000000000001</v>
      </c>
      <c r="I46" s="122">
        <v>2.218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1336</v>
      </c>
      <c r="D47" s="29">
        <v>3848</v>
      </c>
      <c r="E47" s="29">
        <v>1150</v>
      </c>
      <c r="F47" s="30"/>
      <c r="G47" s="30"/>
      <c r="H47" s="122">
        <v>0.97399999999999998</v>
      </c>
      <c r="I47" s="122">
        <v>1.294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21048</v>
      </c>
      <c r="D48" s="29">
        <v>31910</v>
      </c>
      <c r="E48" s="29">
        <v>32000</v>
      </c>
      <c r="F48" s="30"/>
      <c r="G48" s="30"/>
      <c r="H48" s="122">
        <v>21.047999999999998</v>
      </c>
      <c r="I48" s="122">
        <v>9.5730000000000004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7468</v>
      </c>
      <c r="D49" s="29">
        <v>9849</v>
      </c>
      <c r="E49" s="29">
        <v>9849</v>
      </c>
      <c r="F49" s="30"/>
      <c r="G49" s="30"/>
      <c r="H49" s="122">
        <v>7.8929999999999998</v>
      </c>
      <c r="I49" s="122">
        <v>7.9420000000000002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42989</v>
      </c>
      <c r="D50" s="37">
        <v>81310</v>
      </c>
      <c r="E50" s="37">
        <v>72654</v>
      </c>
      <c r="F50" s="38">
        <v>89.354322961505346</v>
      </c>
      <c r="G50" s="39"/>
      <c r="H50" s="123">
        <v>41.521000000000001</v>
      </c>
      <c r="I50" s="124">
        <v>38.061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3884</v>
      </c>
      <c r="D52" s="37">
        <v>5790</v>
      </c>
      <c r="E52" s="37">
        <v>5190</v>
      </c>
      <c r="F52" s="38">
        <v>89.637305699481871</v>
      </c>
      <c r="G52" s="39"/>
      <c r="H52" s="123">
        <v>5.4089999999999998</v>
      </c>
      <c r="I52" s="124">
        <v>1.6439999999999999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10058</v>
      </c>
      <c r="D54" s="29">
        <v>14997</v>
      </c>
      <c r="E54" s="29">
        <v>14500</v>
      </c>
      <c r="F54" s="30"/>
      <c r="G54" s="30"/>
      <c r="H54" s="122">
        <v>14.955</v>
      </c>
      <c r="I54" s="122">
        <v>14.541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9347</v>
      </c>
      <c r="D55" s="29">
        <v>18982</v>
      </c>
      <c r="E55" s="29">
        <v>18982</v>
      </c>
      <c r="F55" s="30"/>
      <c r="G55" s="30"/>
      <c r="H55" s="122">
        <v>12.355</v>
      </c>
      <c r="I55" s="122">
        <v>20.88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7903</v>
      </c>
      <c r="D56" s="29">
        <v>9800</v>
      </c>
      <c r="E56" s="29">
        <v>9300</v>
      </c>
      <c r="F56" s="30"/>
      <c r="G56" s="30"/>
      <c r="H56" s="122">
        <v>6.2880000000000003</v>
      </c>
      <c r="I56" s="122">
        <v>2.95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6338</v>
      </c>
      <c r="D57" s="29">
        <v>6185</v>
      </c>
      <c r="E57" s="29">
        <v>8286</v>
      </c>
      <c r="F57" s="30"/>
      <c r="G57" s="30"/>
      <c r="H57" s="122">
        <v>3.169</v>
      </c>
      <c r="I57" s="122">
        <v>2.492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7626</v>
      </c>
      <c r="D58" s="29">
        <v>15199</v>
      </c>
      <c r="E58" s="29">
        <v>15200</v>
      </c>
      <c r="F58" s="30"/>
      <c r="G58" s="30"/>
      <c r="H58" s="122">
        <v>5.32</v>
      </c>
      <c r="I58" s="122">
        <v>5.5519999999999996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41272</v>
      </c>
      <c r="D59" s="37">
        <v>65163</v>
      </c>
      <c r="E59" s="37">
        <v>66268</v>
      </c>
      <c r="F59" s="38">
        <v>101.69574758682074</v>
      </c>
      <c r="G59" s="39"/>
      <c r="H59" s="123">
        <v>42.086999999999996</v>
      </c>
      <c r="I59" s="124">
        <v>46.414999999999999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10</v>
      </c>
      <c r="D61" s="29"/>
      <c r="E61" s="29"/>
      <c r="F61" s="30"/>
      <c r="G61" s="30"/>
      <c r="H61" s="122">
        <v>1.0999999999999999E-2</v>
      </c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429</v>
      </c>
      <c r="D63" s="29">
        <v>429</v>
      </c>
      <c r="E63" s="29"/>
      <c r="F63" s="30"/>
      <c r="G63" s="30"/>
      <c r="H63" s="122">
        <v>0.88100000000000001</v>
      </c>
      <c r="I63" s="122">
        <v>0.13900000000000001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439</v>
      </c>
      <c r="D64" s="37">
        <v>429</v>
      </c>
      <c r="E64" s="37"/>
      <c r="F64" s="38"/>
      <c r="G64" s="39"/>
      <c r="H64" s="123">
        <v>0.89200000000000002</v>
      </c>
      <c r="I64" s="124">
        <v>0.13900000000000001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64</v>
      </c>
      <c r="D66" s="37">
        <v>50</v>
      </c>
      <c r="E66" s="37">
        <v>50</v>
      </c>
      <c r="F66" s="38">
        <v>100</v>
      </c>
      <c r="G66" s="39"/>
      <c r="H66" s="123">
        <v>0.08</v>
      </c>
      <c r="I66" s="124">
        <v>4.4999999999999998E-2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5454</v>
      </c>
      <c r="D68" s="29">
        <v>9000</v>
      </c>
      <c r="E68" s="29">
        <v>6000</v>
      </c>
      <c r="F68" s="30"/>
      <c r="G68" s="30"/>
      <c r="H68" s="122">
        <v>7.2460000000000004</v>
      </c>
      <c r="I68" s="122">
        <v>6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286</v>
      </c>
      <c r="D69" s="29">
        <v>850</v>
      </c>
      <c r="E69" s="29">
        <v>350</v>
      </c>
      <c r="F69" s="30"/>
      <c r="G69" s="30"/>
      <c r="H69" s="122">
        <v>0.36799999999999999</v>
      </c>
      <c r="I69" s="122">
        <v>0.55000000000000004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5740</v>
      </c>
      <c r="D70" s="37">
        <v>9850</v>
      </c>
      <c r="E70" s="37">
        <v>6350</v>
      </c>
      <c r="F70" s="38">
        <v>64.467005076142129</v>
      </c>
      <c r="G70" s="39"/>
      <c r="H70" s="123">
        <v>7.6140000000000008</v>
      </c>
      <c r="I70" s="124">
        <v>6.55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43</v>
      </c>
      <c r="D72" s="29">
        <v>137</v>
      </c>
      <c r="E72" s="29">
        <v>137</v>
      </c>
      <c r="F72" s="30"/>
      <c r="G72" s="30"/>
      <c r="H72" s="122">
        <v>2.5999999999999999E-2</v>
      </c>
      <c r="I72" s="122">
        <v>0.02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738</v>
      </c>
      <c r="D73" s="29">
        <v>2200</v>
      </c>
      <c r="E73" s="29">
        <v>2200</v>
      </c>
      <c r="F73" s="30"/>
      <c r="G73" s="30"/>
      <c r="H73" s="122">
        <v>0.85</v>
      </c>
      <c r="I73" s="122">
        <v>2.4060000000000001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5511</v>
      </c>
      <c r="D74" s="29">
        <v>14200</v>
      </c>
      <c r="E74" s="29">
        <v>900</v>
      </c>
      <c r="F74" s="30"/>
      <c r="G74" s="30"/>
      <c r="H74" s="122">
        <v>5.0869999999999997</v>
      </c>
      <c r="I74" s="122">
        <v>9.43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1553</v>
      </c>
      <c r="D75" s="29">
        <v>5925</v>
      </c>
      <c r="E75" s="29">
        <v>5915</v>
      </c>
      <c r="F75" s="30"/>
      <c r="G75" s="30"/>
      <c r="H75" s="122">
        <v>0.56299999999999994</v>
      </c>
      <c r="I75" s="122">
        <v>2.0150000000000001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162</v>
      </c>
      <c r="D76" s="29">
        <v>595</v>
      </c>
      <c r="E76" s="29">
        <v>595</v>
      </c>
      <c r="F76" s="30"/>
      <c r="G76" s="30"/>
      <c r="H76" s="122">
        <v>0.19400000000000001</v>
      </c>
      <c r="I76" s="122">
        <v>0.41699999999999998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111</v>
      </c>
      <c r="D77" s="29">
        <v>600</v>
      </c>
      <c r="E77" s="29">
        <v>445</v>
      </c>
      <c r="F77" s="30"/>
      <c r="G77" s="30"/>
      <c r="H77" s="122">
        <v>6.7000000000000004E-2</v>
      </c>
      <c r="I77" s="122">
        <v>0.29399999999999998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403</v>
      </c>
      <c r="D78" s="29">
        <v>900</v>
      </c>
      <c r="E78" s="29">
        <v>950</v>
      </c>
      <c r="F78" s="30"/>
      <c r="G78" s="30"/>
      <c r="H78" s="122">
        <v>0.38200000000000001</v>
      </c>
      <c r="I78" s="122">
        <v>0.54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4310</v>
      </c>
      <c r="D79" s="29">
        <v>8420</v>
      </c>
      <c r="E79" s="29">
        <v>8420</v>
      </c>
      <c r="F79" s="30"/>
      <c r="G79" s="30"/>
      <c r="H79" s="122">
        <v>2.9039999999999999</v>
      </c>
      <c r="I79" s="122">
        <v>6.7359999999999998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12831</v>
      </c>
      <c r="D80" s="37">
        <v>32977</v>
      </c>
      <c r="E80" s="37">
        <v>19562</v>
      </c>
      <c r="F80" s="38">
        <v>59.320132213360829</v>
      </c>
      <c r="G80" s="39"/>
      <c r="H80" s="123">
        <v>10.073</v>
      </c>
      <c r="I80" s="124">
        <v>21.858000000000001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13</v>
      </c>
      <c r="D82" s="29">
        <v>13</v>
      </c>
      <c r="E82" s="29">
        <v>13</v>
      </c>
      <c r="F82" s="30"/>
      <c r="G82" s="30"/>
      <c r="H82" s="122">
        <v>1.2999999999999999E-2</v>
      </c>
      <c r="I82" s="122">
        <v>1.2999999999999999E-2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2</v>
      </c>
      <c r="D83" s="29">
        <v>2</v>
      </c>
      <c r="E83" s="29">
        <v>2</v>
      </c>
      <c r="F83" s="30"/>
      <c r="G83" s="30"/>
      <c r="H83" s="122">
        <v>1E-3</v>
      </c>
      <c r="I83" s="122">
        <v>1E-3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15</v>
      </c>
      <c r="D84" s="37">
        <v>15</v>
      </c>
      <c r="E84" s="37">
        <v>15</v>
      </c>
      <c r="F84" s="38">
        <v>100</v>
      </c>
      <c r="G84" s="39"/>
      <c r="H84" s="123">
        <v>1.3999999999999999E-2</v>
      </c>
      <c r="I84" s="124">
        <v>1.3999999999999999E-2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122512</v>
      </c>
      <c r="D87" s="48">
        <v>222834</v>
      </c>
      <c r="E87" s="48">
        <v>190720</v>
      </c>
      <c r="F87" s="49">
        <v>85.588375203065965</v>
      </c>
      <c r="G87" s="39"/>
      <c r="H87" s="127">
        <v>132.91900000000001</v>
      </c>
      <c r="I87" s="128">
        <v>149.4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4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19</v>
      </c>
      <c r="D19" s="29"/>
      <c r="E19" s="29"/>
      <c r="F19" s="30"/>
      <c r="G19" s="30"/>
      <c r="H19" s="122">
        <v>1.9E-2</v>
      </c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19</v>
      </c>
      <c r="D22" s="37"/>
      <c r="E22" s="37"/>
      <c r="F22" s="38"/>
      <c r="G22" s="39"/>
      <c r="H22" s="123">
        <v>1.9E-2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669</v>
      </c>
      <c r="D24" s="37">
        <v>644</v>
      </c>
      <c r="E24" s="37">
        <v>650</v>
      </c>
      <c r="F24" s="38">
        <v>100.93167701863354</v>
      </c>
      <c r="G24" s="39"/>
      <c r="H24" s="123">
        <v>0.48399999999999999</v>
      </c>
      <c r="I24" s="124">
        <v>0.39400000000000002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397</v>
      </c>
      <c r="D26" s="37">
        <v>500</v>
      </c>
      <c r="E26" s="37">
        <v>500</v>
      </c>
      <c r="F26" s="38">
        <v>100</v>
      </c>
      <c r="G26" s="39"/>
      <c r="H26" s="123">
        <v>0.34100000000000003</v>
      </c>
      <c r="I26" s="124">
        <v>0.4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2777</v>
      </c>
      <c r="D28" s="29">
        <v>3162</v>
      </c>
      <c r="E28" s="29">
        <v>3000</v>
      </c>
      <c r="F28" s="30"/>
      <c r="G28" s="30"/>
      <c r="H28" s="122">
        <v>4.327</v>
      </c>
      <c r="I28" s="122">
        <v>5.0999999999999996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1222</v>
      </c>
      <c r="D29" s="29">
        <v>1900</v>
      </c>
      <c r="E29" s="29">
        <v>2000</v>
      </c>
      <c r="F29" s="30"/>
      <c r="G29" s="30"/>
      <c r="H29" s="122">
        <v>1.0349999999999999</v>
      </c>
      <c r="I29" s="122">
        <v>1.1399999999999999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5861</v>
      </c>
      <c r="D30" s="29">
        <v>9777</v>
      </c>
      <c r="E30" s="29">
        <v>5500</v>
      </c>
      <c r="F30" s="30"/>
      <c r="G30" s="30"/>
      <c r="H30" s="122">
        <v>5.3579999999999997</v>
      </c>
      <c r="I30" s="122">
        <v>4.9130000000000003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9860</v>
      </c>
      <c r="D31" s="37">
        <v>14839</v>
      </c>
      <c r="E31" s="37">
        <v>10500</v>
      </c>
      <c r="F31" s="38">
        <v>70.759485140508119</v>
      </c>
      <c r="G31" s="39"/>
      <c r="H31" s="123">
        <v>10.719999999999999</v>
      </c>
      <c r="I31" s="124">
        <v>11.152999999999999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</v>
      </c>
      <c r="D34" s="29">
        <v>2</v>
      </c>
      <c r="E34" s="29"/>
      <c r="F34" s="30"/>
      <c r="G34" s="30"/>
      <c r="H34" s="122">
        <v>2E-3</v>
      </c>
      <c r="I34" s="122">
        <v>2E-3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156</v>
      </c>
      <c r="D35" s="29">
        <v>93</v>
      </c>
      <c r="E35" s="29">
        <v>93</v>
      </c>
      <c r="F35" s="30"/>
      <c r="G35" s="30"/>
      <c r="H35" s="122">
        <v>0.21099999999999999</v>
      </c>
      <c r="I35" s="122">
        <v>0.127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65</v>
      </c>
      <c r="D36" s="29">
        <v>65</v>
      </c>
      <c r="E36" s="29">
        <v>65</v>
      </c>
      <c r="F36" s="30"/>
      <c r="G36" s="30"/>
      <c r="H36" s="122">
        <v>7.5999999999999998E-2</v>
      </c>
      <c r="I36" s="122">
        <v>4.7E-2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222</v>
      </c>
      <c r="D37" s="37">
        <v>160</v>
      </c>
      <c r="E37" s="37">
        <v>158</v>
      </c>
      <c r="F37" s="38">
        <v>98.75</v>
      </c>
      <c r="G37" s="39"/>
      <c r="H37" s="123">
        <v>0.28899999999999998</v>
      </c>
      <c r="I37" s="124">
        <v>0.17599999999999999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87</v>
      </c>
      <c r="D41" s="29">
        <v>90</v>
      </c>
      <c r="E41" s="29">
        <v>85</v>
      </c>
      <c r="F41" s="30"/>
      <c r="G41" s="30"/>
      <c r="H41" s="122">
        <v>2.5999999999999999E-2</v>
      </c>
      <c r="I41" s="122">
        <v>2.1000000000000001E-2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5863</v>
      </c>
      <c r="D42" s="29">
        <v>7339</v>
      </c>
      <c r="E42" s="29">
        <v>6237</v>
      </c>
      <c r="F42" s="30"/>
      <c r="G42" s="30"/>
      <c r="H42" s="122">
        <v>5.9930000000000003</v>
      </c>
      <c r="I42" s="122">
        <v>5.3639999999999999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1789</v>
      </c>
      <c r="D43" s="29">
        <v>1880</v>
      </c>
      <c r="E43" s="29">
        <v>2000</v>
      </c>
      <c r="F43" s="30"/>
      <c r="G43" s="30"/>
      <c r="H43" s="122">
        <v>0.76500000000000001</v>
      </c>
      <c r="I43" s="122">
        <v>0.53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11645</v>
      </c>
      <c r="D44" s="29">
        <v>3756</v>
      </c>
      <c r="E44" s="29">
        <v>3123</v>
      </c>
      <c r="F44" s="30"/>
      <c r="G44" s="30"/>
      <c r="H44" s="122">
        <v>4.8040000000000003</v>
      </c>
      <c r="I44" s="122">
        <v>1.3420000000000001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2094</v>
      </c>
      <c r="D45" s="29">
        <v>2400</v>
      </c>
      <c r="E45" s="29">
        <v>2500</v>
      </c>
      <c r="F45" s="30"/>
      <c r="G45" s="30"/>
      <c r="H45" s="122">
        <v>1.839</v>
      </c>
      <c r="I45" s="122">
        <v>1.84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4778</v>
      </c>
      <c r="D46" s="29">
        <v>5359</v>
      </c>
      <c r="E46" s="29">
        <v>5400</v>
      </c>
      <c r="F46" s="30"/>
      <c r="G46" s="30"/>
      <c r="H46" s="122">
        <v>2.95</v>
      </c>
      <c r="I46" s="122">
        <v>1.7130000000000001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709</v>
      </c>
      <c r="D47" s="29">
        <v>5566</v>
      </c>
      <c r="E47" s="29">
        <v>3450</v>
      </c>
      <c r="F47" s="30"/>
      <c r="G47" s="30"/>
      <c r="H47" s="122">
        <v>0.623</v>
      </c>
      <c r="I47" s="122">
        <v>1.8380000000000001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4583</v>
      </c>
      <c r="D48" s="29">
        <v>6791</v>
      </c>
      <c r="E48" s="29">
        <v>6800</v>
      </c>
      <c r="F48" s="30"/>
      <c r="G48" s="30"/>
      <c r="H48" s="122">
        <v>2.2919999999999998</v>
      </c>
      <c r="I48" s="122">
        <v>2.0369999999999999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3922</v>
      </c>
      <c r="D49" s="29">
        <v>4141</v>
      </c>
      <c r="E49" s="29">
        <v>4141</v>
      </c>
      <c r="F49" s="30"/>
      <c r="G49" s="30"/>
      <c r="H49" s="122">
        <v>2.0739999999999998</v>
      </c>
      <c r="I49" s="122">
        <v>1.984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35470</v>
      </c>
      <c r="D50" s="37">
        <v>37322</v>
      </c>
      <c r="E50" s="37">
        <v>33736</v>
      </c>
      <c r="F50" s="38">
        <v>90.391726059696694</v>
      </c>
      <c r="G50" s="39"/>
      <c r="H50" s="123">
        <v>21.366</v>
      </c>
      <c r="I50" s="124">
        <v>16.668999999999997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1148</v>
      </c>
      <c r="D52" s="37">
        <v>1515</v>
      </c>
      <c r="E52" s="37">
        <v>881</v>
      </c>
      <c r="F52" s="38">
        <v>58.151815181518153</v>
      </c>
      <c r="G52" s="39"/>
      <c r="H52" s="123">
        <v>1.3069999999999999</v>
      </c>
      <c r="I52" s="124">
        <v>0.35299999999999998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5606</v>
      </c>
      <c r="D54" s="29">
        <v>6474</v>
      </c>
      <c r="E54" s="29">
        <v>6100</v>
      </c>
      <c r="F54" s="30"/>
      <c r="G54" s="30"/>
      <c r="H54" s="122">
        <v>4.7</v>
      </c>
      <c r="I54" s="122">
        <v>2.3849999999999998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2674</v>
      </c>
      <c r="D55" s="29">
        <v>4104</v>
      </c>
      <c r="E55" s="29">
        <v>4104</v>
      </c>
      <c r="F55" s="30"/>
      <c r="G55" s="30"/>
      <c r="H55" s="122">
        <v>2.6909999999999998</v>
      </c>
      <c r="I55" s="122">
        <v>3.7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5929</v>
      </c>
      <c r="D56" s="29">
        <v>6100</v>
      </c>
      <c r="E56" s="29">
        <v>6800</v>
      </c>
      <c r="F56" s="30"/>
      <c r="G56" s="30"/>
      <c r="H56" s="122">
        <v>3.4790000000000001</v>
      </c>
      <c r="I56" s="122">
        <v>1.825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3494</v>
      </c>
      <c r="D57" s="29">
        <v>3454</v>
      </c>
      <c r="E57" s="29">
        <v>3937</v>
      </c>
      <c r="F57" s="30"/>
      <c r="G57" s="30"/>
      <c r="H57" s="122">
        <v>2.5670000000000002</v>
      </c>
      <c r="I57" s="122">
        <v>1.155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4933</v>
      </c>
      <c r="D58" s="29">
        <v>5708</v>
      </c>
      <c r="E58" s="29">
        <v>5700</v>
      </c>
      <c r="F58" s="30"/>
      <c r="G58" s="30"/>
      <c r="H58" s="122">
        <v>3.1739999999999999</v>
      </c>
      <c r="I58" s="122">
        <v>1.7789999999999999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22636</v>
      </c>
      <c r="D59" s="37">
        <v>25840</v>
      </c>
      <c r="E59" s="37">
        <v>26641</v>
      </c>
      <c r="F59" s="38">
        <v>103.0998452012384</v>
      </c>
      <c r="G59" s="39"/>
      <c r="H59" s="123">
        <v>16.611000000000001</v>
      </c>
      <c r="I59" s="124">
        <v>10.843999999999999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237</v>
      </c>
      <c r="D61" s="29">
        <v>324</v>
      </c>
      <c r="E61" s="29">
        <v>320</v>
      </c>
      <c r="F61" s="30"/>
      <c r="G61" s="30"/>
      <c r="H61" s="122">
        <v>0.111</v>
      </c>
      <c r="I61" s="122">
        <v>6.3E-2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19</v>
      </c>
      <c r="D62" s="29">
        <v>52</v>
      </c>
      <c r="E62" s="29">
        <v>52</v>
      </c>
      <c r="F62" s="30"/>
      <c r="G62" s="30"/>
      <c r="H62" s="122">
        <v>0.01</v>
      </c>
      <c r="I62" s="122">
        <v>2.4E-2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109</v>
      </c>
      <c r="D63" s="29">
        <v>196</v>
      </c>
      <c r="E63" s="29">
        <v>76</v>
      </c>
      <c r="F63" s="30"/>
      <c r="G63" s="30"/>
      <c r="H63" s="122">
        <v>0.247</v>
      </c>
      <c r="I63" s="122">
        <v>0.20699999999999999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365</v>
      </c>
      <c r="D64" s="37">
        <v>572</v>
      </c>
      <c r="E64" s="37">
        <v>448</v>
      </c>
      <c r="F64" s="38">
        <v>78.32167832167832</v>
      </c>
      <c r="G64" s="39"/>
      <c r="H64" s="123">
        <v>0.36799999999999999</v>
      </c>
      <c r="I64" s="124">
        <v>0.29399999999999998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199</v>
      </c>
      <c r="D66" s="37">
        <v>190</v>
      </c>
      <c r="E66" s="37">
        <v>123</v>
      </c>
      <c r="F66" s="38">
        <v>64.736842105263165</v>
      </c>
      <c r="G66" s="39"/>
      <c r="H66" s="123">
        <v>0.44</v>
      </c>
      <c r="I66" s="124">
        <v>0.35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326</v>
      </c>
      <c r="D68" s="29">
        <v>300</v>
      </c>
      <c r="E68" s="29">
        <v>350</v>
      </c>
      <c r="F68" s="30"/>
      <c r="G68" s="30"/>
      <c r="H68" s="122">
        <v>0.317</v>
      </c>
      <c r="I68" s="122">
        <v>0.24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135</v>
      </c>
      <c r="D69" s="29">
        <v>200</v>
      </c>
      <c r="E69" s="29">
        <v>200</v>
      </c>
      <c r="F69" s="30"/>
      <c r="G69" s="30"/>
      <c r="H69" s="122">
        <v>0.13900000000000001</v>
      </c>
      <c r="I69" s="122">
        <v>0.16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461</v>
      </c>
      <c r="D70" s="37">
        <v>500</v>
      </c>
      <c r="E70" s="37">
        <v>550</v>
      </c>
      <c r="F70" s="38">
        <v>110</v>
      </c>
      <c r="G70" s="39"/>
      <c r="H70" s="123">
        <v>0.45600000000000002</v>
      </c>
      <c r="I70" s="124">
        <v>0.4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130</v>
      </c>
      <c r="D72" s="29">
        <v>107</v>
      </c>
      <c r="E72" s="29">
        <v>107</v>
      </c>
      <c r="F72" s="30"/>
      <c r="G72" s="30"/>
      <c r="H72" s="122">
        <v>6.3E-2</v>
      </c>
      <c r="I72" s="122">
        <v>8.9999999999999993E-3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942</v>
      </c>
      <c r="D73" s="29">
        <v>1240</v>
      </c>
      <c r="E73" s="29">
        <v>1240</v>
      </c>
      <c r="F73" s="30"/>
      <c r="G73" s="30"/>
      <c r="H73" s="122">
        <v>1.27</v>
      </c>
      <c r="I73" s="122">
        <v>0.94199999999999995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145</v>
      </c>
      <c r="D74" s="29">
        <v>130</v>
      </c>
      <c r="E74" s="29">
        <v>130</v>
      </c>
      <c r="F74" s="30"/>
      <c r="G74" s="30"/>
      <c r="H74" s="122">
        <v>0.14299999999999999</v>
      </c>
      <c r="I74" s="122">
        <v>8.4000000000000005E-2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1541</v>
      </c>
      <c r="D75" s="29">
        <v>1326</v>
      </c>
      <c r="E75" s="29">
        <v>1326</v>
      </c>
      <c r="F75" s="30"/>
      <c r="G75" s="30"/>
      <c r="H75" s="122">
        <v>0.86599999999999999</v>
      </c>
      <c r="I75" s="122">
        <v>0.26500000000000001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30</v>
      </c>
      <c r="D76" s="29">
        <v>20</v>
      </c>
      <c r="E76" s="29">
        <v>20</v>
      </c>
      <c r="F76" s="30"/>
      <c r="G76" s="30"/>
      <c r="H76" s="122">
        <v>2.4E-2</v>
      </c>
      <c r="I76" s="122">
        <v>1.6E-2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52</v>
      </c>
      <c r="D77" s="29">
        <v>130</v>
      </c>
      <c r="E77" s="29">
        <v>89</v>
      </c>
      <c r="F77" s="30"/>
      <c r="G77" s="30"/>
      <c r="H77" s="122">
        <v>5.0999999999999997E-2</v>
      </c>
      <c r="I77" s="122">
        <v>8.5000000000000006E-2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1838</v>
      </c>
      <c r="D78" s="29">
        <v>2000</v>
      </c>
      <c r="E78" s="29">
        <v>2000</v>
      </c>
      <c r="F78" s="30"/>
      <c r="G78" s="30"/>
      <c r="H78" s="122">
        <v>2.0219999999999998</v>
      </c>
      <c r="I78" s="122">
        <v>1.4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840</v>
      </c>
      <c r="D79" s="29">
        <v>980</v>
      </c>
      <c r="E79" s="29">
        <v>980</v>
      </c>
      <c r="F79" s="30"/>
      <c r="G79" s="30"/>
      <c r="H79" s="122">
        <v>0.52800000000000002</v>
      </c>
      <c r="I79" s="122">
        <v>0.98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5518</v>
      </c>
      <c r="D80" s="37">
        <v>5933</v>
      </c>
      <c r="E80" s="37">
        <v>5892</v>
      </c>
      <c r="F80" s="38">
        <v>99.308949941007924</v>
      </c>
      <c r="G80" s="39"/>
      <c r="H80" s="123">
        <v>4.9670000000000005</v>
      </c>
      <c r="I80" s="124">
        <v>3.7809999999999997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4</v>
      </c>
      <c r="D83" s="29">
        <v>4</v>
      </c>
      <c r="E83" s="29">
        <v>4</v>
      </c>
      <c r="F83" s="30"/>
      <c r="G83" s="30"/>
      <c r="H83" s="122">
        <v>2E-3</v>
      </c>
      <c r="I83" s="122">
        <v>2E-3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4</v>
      </c>
      <c r="D84" s="37">
        <v>4</v>
      </c>
      <c r="E84" s="37">
        <v>4</v>
      </c>
      <c r="F84" s="38">
        <v>100</v>
      </c>
      <c r="G84" s="39"/>
      <c r="H84" s="123">
        <v>2E-3</v>
      </c>
      <c r="I84" s="124">
        <v>2E-3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76968</v>
      </c>
      <c r="D87" s="48">
        <v>88019</v>
      </c>
      <c r="E87" s="48">
        <v>80083</v>
      </c>
      <c r="F87" s="49">
        <v>90.983764868948754</v>
      </c>
      <c r="G87" s="39"/>
      <c r="H87" s="127">
        <v>57.370000000000005</v>
      </c>
      <c r="I87" s="128">
        <v>44.815999999999995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5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</v>
      </c>
      <c r="D30" s="29"/>
      <c r="E30" s="29"/>
      <c r="F30" s="30"/>
      <c r="G30" s="30"/>
      <c r="H30" s="122">
        <v>2E-3</v>
      </c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2</v>
      </c>
      <c r="D31" s="37"/>
      <c r="E31" s="37"/>
      <c r="F31" s="38"/>
      <c r="G31" s="39"/>
      <c r="H31" s="123">
        <v>2E-3</v>
      </c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7</v>
      </c>
      <c r="D34" s="29"/>
      <c r="E34" s="29"/>
      <c r="F34" s="30"/>
      <c r="G34" s="30"/>
      <c r="H34" s="122">
        <v>6.0000000000000001E-3</v>
      </c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7</v>
      </c>
      <c r="D37" s="37"/>
      <c r="E37" s="37"/>
      <c r="F37" s="38"/>
      <c r="G37" s="39"/>
      <c r="H37" s="123">
        <v>6.0000000000000001E-3</v>
      </c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>
        <v>1</v>
      </c>
      <c r="E42" s="29"/>
      <c r="F42" s="30"/>
      <c r="G42" s="30"/>
      <c r="H42" s="122"/>
      <c r="I42" s="122">
        <v>1E-3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18</v>
      </c>
      <c r="D43" s="29">
        <v>114</v>
      </c>
      <c r="E43" s="29"/>
      <c r="F43" s="30"/>
      <c r="G43" s="30"/>
      <c r="H43" s="122">
        <v>6.0000000000000001E-3</v>
      </c>
      <c r="I43" s="122">
        <v>2.5999999999999999E-2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47</v>
      </c>
      <c r="D46" s="29">
        <v>43</v>
      </c>
      <c r="E46" s="29"/>
      <c r="F46" s="30"/>
      <c r="G46" s="30"/>
      <c r="H46" s="122">
        <v>2.8000000000000001E-2</v>
      </c>
      <c r="I46" s="122">
        <v>1.4999999999999999E-2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</v>
      </c>
      <c r="D48" s="29"/>
      <c r="E48" s="29"/>
      <c r="F48" s="30"/>
      <c r="G48" s="30"/>
      <c r="H48" s="122">
        <v>3.0000000000000001E-3</v>
      </c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8</v>
      </c>
      <c r="D49" s="29">
        <v>33</v>
      </c>
      <c r="E49" s="29"/>
      <c r="F49" s="30"/>
      <c r="G49" s="30"/>
      <c r="H49" s="122">
        <v>8.0000000000000002E-3</v>
      </c>
      <c r="I49" s="122">
        <v>2.1999999999999999E-2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75</v>
      </c>
      <c r="D50" s="37">
        <v>191</v>
      </c>
      <c r="E50" s="37"/>
      <c r="F50" s="38"/>
      <c r="G50" s="39"/>
      <c r="H50" s="123">
        <v>4.5000000000000005E-2</v>
      </c>
      <c r="I50" s="124">
        <v>6.4000000000000001E-2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</v>
      </c>
      <c r="D54" s="29"/>
      <c r="E54" s="29"/>
      <c r="F54" s="30"/>
      <c r="G54" s="30"/>
      <c r="H54" s="122">
        <v>2E-3</v>
      </c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48</v>
      </c>
      <c r="D55" s="29">
        <v>56</v>
      </c>
      <c r="E55" s="29">
        <v>55</v>
      </c>
      <c r="F55" s="30"/>
      <c r="G55" s="30"/>
      <c r="H55" s="122">
        <v>2.8000000000000001E-2</v>
      </c>
      <c r="I55" s="122">
        <v>3.5000000000000003E-2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>
        <v>7</v>
      </c>
      <c r="E56" s="29"/>
      <c r="F56" s="30"/>
      <c r="G56" s="30"/>
      <c r="H56" s="122"/>
      <c r="I56" s="122">
        <v>2E-3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56</v>
      </c>
      <c r="D58" s="29">
        <v>76</v>
      </c>
      <c r="E58" s="29">
        <v>75</v>
      </c>
      <c r="F58" s="30"/>
      <c r="G58" s="30"/>
      <c r="H58" s="122">
        <v>2.1999999999999999E-2</v>
      </c>
      <c r="I58" s="122">
        <v>1.4999999999999999E-2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106</v>
      </c>
      <c r="D59" s="37">
        <v>139</v>
      </c>
      <c r="E59" s="37">
        <v>130</v>
      </c>
      <c r="F59" s="38">
        <v>93.525179856115102</v>
      </c>
      <c r="G59" s="39"/>
      <c r="H59" s="123">
        <v>5.1999999999999998E-2</v>
      </c>
      <c r="I59" s="124">
        <v>5.2000000000000005E-2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41</v>
      </c>
      <c r="D66" s="37"/>
      <c r="E66" s="37"/>
      <c r="F66" s="38"/>
      <c r="G66" s="39"/>
      <c r="H66" s="123">
        <v>4.1000000000000002E-2</v>
      </c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693</v>
      </c>
      <c r="D68" s="29">
        <v>650</v>
      </c>
      <c r="E68" s="29">
        <v>600</v>
      </c>
      <c r="F68" s="30"/>
      <c r="G68" s="30"/>
      <c r="H68" s="122">
        <v>0.747</v>
      </c>
      <c r="I68" s="122">
        <v>0.6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278</v>
      </c>
      <c r="D69" s="29">
        <v>200</v>
      </c>
      <c r="E69" s="29">
        <v>250</v>
      </c>
      <c r="F69" s="30"/>
      <c r="G69" s="30"/>
      <c r="H69" s="122">
        <v>0.26600000000000001</v>
      </c>
      <c r="I69" s="122">
        <v>0.2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971</v>
      </c>
      <c r="D70" s="37">
        <v>850</v>
      </c>
      <c r="E70" s="37">
        <v>850</v>
      </c>
      <c r="F70" s="38">
        <v>100</v>
      </c>
      <c r="G70" s="39"/>
      <c r="H70" s="123">
        <v>1.0129999999999999</v>
      </c>
      <c r="I70" s="124">
        <v>0.8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>
        <v>35</v>
      </c>
      <c r="E73" s="29">
        <v>35</v>
      </c>
      <c r="F73" s="30"/>
      <c r="G73" s="30"/>
      <c r="H73" s="122"/>
      <c r="I73" s="122">
        <v>0.09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37</v>
      </c>
      <c r="D74" s="29">
        <v>85</v>
      </c>
      <c r="E74" s="29">
        <v>80</v>
      </c>
      <c r="F74" s="30"/>
      <c r="G74" s="30"/>
      <c r="H74" s="122">
        <v>3.4000000000000002E-2</v>
      </c>
      <c r="I74" s="122">
        <v>5.8999999999999997E-2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</v>
      </c>
      <c r="D75" s="29"/>
      <c r="E75" s="29"/>
      <c r="F75" s="30"/>
      <c r="G75" s="30"/>
      <c r="H75" s="122">
        <v>2E-3</v>
      </c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600</v>
      </c>
      <c r="D76" s="29">
        <v>1100</v>
      </c>
      <c r="E76" s="29">
        <v>1100</v>
      </c>
      <c r="F76" s="30"/>
      <c r="G76" s="30"/>
      <c r="H76" s="122">
        <v>0.24</v>
      </c>
      <c r="I76" s="122">
        <v>0.44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783</v>
      </c>
      <c r="D79" s="29">
        <v>606</v>
      </c>
      <c r="E79" s="29">
        <v>80</v>
      </c>
      <c r="F79" s="30"/>
      <c r="G79" s="30"/>
      <c r="H79" s="122">
        <v>0.63400000000000001</v>
      </c>
      <c r="I79" s="122">
        <v>0.36299999999999999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1422</v>
      </c>
      <c r="D80" s="37">
        <v>1826</v>
      </c>
      <c r="E80" s="37">
        <v>1295</v>
      </c>
      <c r="F80" s="38">
        <v>70.920043811610071</v>
      </c>
      <c r="G80" s="39"/>
      <c r="H80" s="123">
        <v>0.91</v>
      </c>
      <c r="I80" s="124">
        <v>0.95199999999999996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78</v>
      </c>
      <c r="D83" s="29">
        <v>78</v>
      </c>
      <c r="E83" s="29">
        <v>78</v>
      </c>
      <c r="F83" s="30"/>
      <c r="G83" s="30"/>
      <c r="H83" s="122">
        <v>6.2E-2</v>
      </c>
      <c r="I83" s="122">
        <v>6.2E-2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78</v>
      </c>
      <c r="D84" s="37">
        <v>78</v>
      </c>
      <c r="E84" s="37">
        <v>78</v>
      </c>
      <c r="F84" s="38">
        <v>100</v>
      </c>
      <c r="G84" s="39"/>
      <c r="H84" s="123">
        <v>6.2E-2</v>
      </c>
      <c r="I84" s="124">
        <v>6.2E-2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2702</v>
      </c>
      <c r="D87" s="48">
        <v>3084</v>
      </c>
      <c r="E87" s="48">
        <v>2353</v>
      </c>
      <c r="F87" s="49">
        <v>76.297016861219191</v>
      </c>
      <c r="G87" s="39"/>
      <c r="H87" s="127">
        <v>2.1309999999999998</v>
      </c>
      <c r="I87" s="128">
        <v>1.93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6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</v>
      </c>
      <c r="D24" s="37">
        <v>100</v>
      </c>
      <c r="E24" s="37">
        <v>70</v>
      </c>
      <c r="F24" s="38">
        <v>70</v>
      </c>
      <c r="G24" s="39"/>
      <c r="H24" s="123">
        <v>4.0000000000000001E-3</v>
      </c>
      <c r="I24" s="124">
        <v>1.2E-2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>
        <v>5</v>
      </c>
      <c r="E26" s="37">
        <v>5</v>
      </c>
      <c r="F26" s="38">
        <v>100</v>
      </c>
      <c r="G26" s="39"/>
      <c r="H26" s="123"/>
      <c r="I26" s="124">
        <v>3.0000000000000001E-3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11</v>
      </c>
      <c r="D28" s="29">
        <v>10</v>
      </c>
      <c r="E28" s="29">
        <v>10</v>
      </c>
      <c r="F28" s="30"/>
      <c r="G28" s="30"/>
      <c r="H28" s="122">
        <v>1.2E-2</v>
      </c>
      <c r="I28" s="122">
        <v>1.7999999999999999E-2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1541</v>
      </c>
      <c r="D29" s="29">
        <v>1600</v>
      </c>
      <c r="E29" s="29">
        <v>1700</v>
      </c>
      <c r="F29" s="30"/>
      <c r="G29" s="30"/>
      <c r="H29" s="122">
        <v>1.0349999999999999</v>
      </c>
      <c r="I29" s="122">
        <v>0.64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802</v>
      </c>
      <c r="D30" s="29">
        <v>949</v>
      </c>
      <c r="E30" s="29">
        <v>900</v>
      </c>
      <c r="F30" s="30"/>
      <c r="G30" s="30"/>
      <c r="H30" s="122">
        <v>0.70099999999999996</v>
      </c>
      <c r="I30" s="122">
        <v>0.53900000000000003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2354</v>
      </c>
      <c r="D31" s="37">
        <v>2559</v>
      </c>
      <c r="E31" s="37">
        <v>2610</v>
      </c>
      <c r="F31" s="38">
        <v>101.99296600234467</v>
      </c>
      <c r="G31" s="39"/>
      <c r="H31" s="123">
        <v>1.7479999999999998</v>
      </c>
      <c r="I31" s="124">
        <v>1.1970000000000001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39</v>
      </c>
      <c r="D33" s="29">
        <v>162</v>
      </c>
      <c r="E33" s="29">
        <v>80</v>
      </c>
      <c r="F33" s="30"/>
      <c r="G33" s="30"/>
      <c r="H33" s="122">
        <v>2.5999999999999999E-2</v>
      </c>
      <c r="I33" s="122">
        <v>8.5000000000000006E-2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29</v>
      </c>
      <c r="D35" s="29">
        <v>41</v>
      </c>
      <c r="E35" s="29">
        <v>41</v>
      </c>
      <c r="F35" s="30"/>
      <c r="G35" s="30"/>
      <c r="H35" s="122">
        <v>2.3E-2</v>
      </c>
      <c r="I35" s="122">
        <v>4.7E-2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27</v>
      </c>
      <c r="D36" s="29">
        <v>27</v>
      </c>
      <c r="E36" s="29">
        <v>27</v>
      </c>
      <c r="F36" s="30"/>
      <c r="G36" s="30"/>
      <c r="H36" s="122">
        <v>3.5999999999999997E-2</v>
      </c>
      <c r="I36" s="122">
        <v>2.1999999999999999E-2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95</v>
      </c>
      <c r="D37" s="37">
        <v>230</v>
      </c>
      <c r="E37" s="37">
        <v>148</v>
      </c>
      <c r="F37" s="38">
        <v>64.347826086956516</v>
      </c>
      <c r="G37" s="39"/>
      <c r="H37" s="123">
        <v>8.4999999999999992E-2</v>
      </c>
      <c r="I37" s="124">
        <v>0.154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28</v>
      </c>
      <c r="D41" s="29">
        <v>1246</v>
      </c>
      <c r="E41" s="29">
        <v>1240</v>
      </c>
      <c r="F41" s="30"/>
      <c r="G41" s="30"/>
      <c r="H41" s="122">
        <v>1.4999999999999999E-2</v>
      </c>
      <c r="I41" s="122">
        <v>9.0999999999999998E-2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1395</v>
      </c>
      <c r="D42" s="29">
        <v>2905</v>
      </c>
      <c r="E42" s="29">
        <v>2126</v>
      </c>
      <c r="F42" s="30"/>
      <c r="G42" s="30"/>
      <c r="H42" s="122">
        <v>1.6739999999999999</v>
      </c>
      <c r="I42" s="122">
        <v>2.11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>
        <v>68</v>
      </c>
      <c r="E43" s="29">
        <v>60</v>
      </c>
      <c r="F43" s="30"/>
      <c r="G43" s="30"/>
      <c r="H43" s="122"/>
      <c r="I43" s="122">
        <v>1.7999999999999999E-2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160</v>
      </c>
      <c r="D44" s="29">
        <v>207</v>
      </c>
      <c r="E44" s="29">
        <v>207</v>
      </c>
      <c r="F44" s="30"/>
      <c r="G44" s="30"/>
      <c r="H44" s="122">
        <v>6.4000000000000001E-2</v>
      </c>
      <c r="I44" s="122">
        <v>8.6999999999999994E-2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72</v>
      </c>
      <c r="D45" s="29">
        <v>707</v>
      </c>
      <c r="E45" s="29">
        <v>500</v>
      </c>
      <c r="F45" s="30"/>
      <c r="G45" s="30"/>
      <c r="H45" s="122">
        <v>0.05</v>
      </c>
      <c r="I45" s="122">
        <v>0.31900000000000001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354</v>
      </c>
      <c r="D46" s="29">
        <v>1307</v>
      </c>
      <c r="E46" s="29">
        <v>1300</v>
      </c>
      <c r="F46" s="30"/>
      <c r="G46" s="30"/>
      <c r="H46" s="122">
        <v>0.21199999999999999</v>
      </c>
      <c r="I46" s="122">
        <v>0.41499999999999998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5082</v>
      </c>
      <c r="D47" s="29">
        <v>13088</v>
      </c>
      <c r="E47" s="29">
        <v>14300</v>
      </c>
      <c r="F47" s="30"/>
      <c r="G47" s="30"/>
      <c r="H47" s="122">
        <v>5.133</v>
      </c>
      <c r="I47" s="122">
        <v>3.8650000000000002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1398</v>
      </c>
      <c r="D48" s="29">
        <v>2369</v>
      </c>
      <c r="E48" s="29">
        <v>2400</v>
      </c>
      <c r="F48" s="30"/>
      <c r="G48" s="30"/>
      <c r="H48" s="122">
        <v>0.83899999999999997</v>
      </c>
      <c r="I48" s="122">
        <v>0.71099999999999997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99</v>
      </c>
      <c r="D49" s="29">
        <v>239</v>
      </c>
      <c r="E49" s="29">
        <v>239</v>
      </c>
      <c r="F49" s="30"/>
      <c r="G49" s="30"/>
      <c r="H49" s="122">
        <v>0.04</v>
      </c>
      <c r="I49" s="122">
        <v>0.157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8588</v>
      </c>
      <c r="D50" s="37">
        <v>22136</v>
      </c>
      <c r="E50" s="37">
        <v>22372</v>
      </c>
      <c r="F50" s="38">
        <v>101.06613661004698</v>
      </c>
      <c r="G50" s="39"/>
      <c r="H50" s="123">
        <v>8.0269999999999992</v>
      </c>
      <c r="I50" s="124">
        <v>7.7730000000000006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1365</v>
      </c>
      <c r="D52" s="37">
        <v>1810</v>
      </c>
      <c r="E52" s="37">
        <v>2807</v>
      </c>
      <c r="F52" s="38">
        <v>155.08287292817678</v>
      </c>
      <c r="G52" s="39"/>
      <c r="H52" s="123">
        <v>1.4450000000000001</v>
      </c>
      <c r="I52" s="124">
        <v>0.54900000000000004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8191</v>
      </c>
      <c r="D54" s="29">
        <v>18964</v>
      </c>
      <c r="E54" s="29">
        <v>16200</v>
      </c>
      <c r="F54" s="30"/>
      <c r="G54" s="30"/>
      <c r="H54" s="122">
        <v>6.84</v>
      </c>
      <c r="I54" s="122">
        <v>5.673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2309</v>
      </c>
      <c r="D55" s="29">
        <v>6997</v>
      </c>
      <c r="E55" s="29">
        <v>6997</v>
      </c>
      <c r="F55" s="30"/>
      <c r="G55" s="30"/>
      <c r="H55" s="122">
        <v>2.0830000000000002</v>
      </c>
      <c r="I55" s="122">
        <v>5.5979999999999999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14338</v>
      </c>
      <c r="D56" s="29">
        <v>28400</v>
      </c>
      <c r="E56" s="29">
        <v>23500</v>
      </c>
      <c r="F56" s="30"/>
      <c r="G56" s="30"/>
      <c r="H56" s="122">
        <v>9.1590000000000007</v>
      </c>
      <c r="I56" s="122">
        <v>9.25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5094</v>
      </c>
      <c r="D57" s="29">
        <v>5037</v>
      </c>
      <c r="E57" s="29">
        <v>10817</v>
      </c>
      <c r="F57" s="30"/>
      <c r="G57" s="30"/>
      <c r="H57" s="122">
        <v>4.0819999999999999</v>
      </c>
      <c r="I57" s="122">
        <v>1.5209999999999999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4763</v>
      </c>
      <c r="D58" s="29">
        <v>10828</v>
      </c>
      <c r="E58" s="29">
        <v>10750</v>
      </c>
      <c r="F58" s="30"/>
      <c r="G58" s="30"/>
      <c r="H58" s="122">
        <v>2.9460000000000002</v>
      </c>
      <c r="I58" s="122">
        <v>2.714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34695</v>
      </c>
      <c r="D59" s="37">
        <v>70226</v>
      </c>
      <c r="E59" s="37">
        <v>68264</v>
      </c>
      <c r="F59" s="38">
        <v>97.206162959587616</v>
      </c>
      <c r="G59" s="39"/>
      <c r="H59" s="123">
        <v>25.110000000000003</v>
      </c>
      <c r="I59" s="124">
        <v>24.756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74</v>
      </c>
      <c r="D61" s="29">
        <v>142</v>
      </c>
      <c r="E61" s="29">
        <v>140</v>
      </c>
      <c r="F61" s="30"/>
      <c r="G61" s="30"/>
      <c r="H61" s="122">
        <v>3.5000000000000003E-2</v>
      </c>
      <c r="I61" s="122">
        <v>3.1E-2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3</v>
      </c>
      <c r="D62" s="29">
        <v>19</v>
      </c>
      <c r="E62" s="29">
        <v>19</v>
      </c>
      <c r="F62" s="30"/>
      <c r="G62" s="30"/>
      <c r="H62" s="122">
        <v>2E-3</v>
      </c>
      <c r="I62" s="122">
        <v>7.0000000000000001E-3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453</v>
      </c>
      <c r="D63" s="29">
        <v>538</v>
      </c>
      <c r="E63" s="29">
        <v>538</v>
      </c>
      <c r="F63" s="30"/>
      <c r="G63" s="30"/>
      <c r="H63" s="122">
        <v>0.86499999999999999</v>
      </c>
      <c r="I63" s="122">
        <v>0.13800000000000001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530</v>
      </c>
      <c r="D64" s="37">
        <v>699</v>
      </c>
      <c r="E64" s="37">
        <v>697</v>
      </c>
      <c r="F64" s="38">
        <v>99.713876967095857</v>
      </c>
      <c r="G64" s="39"/>
      <c r="H64" s="123">
        <v>0.90200000000000002</v>
      </c>
      <c r="I64" s="124">
        <v>0.17600000000000002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99</v>
      </c>
      <c r="D66" s="37">
        <v>19</v>
      </c>
      <c r="E66" s="37">
        <v>430</v>
      </c>
      <c r="F66" s="38">
        <v>2263.1578947368421</v>
      </c>
      <c r="G66" s="39"/>
      <c r="H66" s="123">
        <v>0.109</v>
      </c>
      <c r="I66" s="124">
        <v>1.9E-2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</v>
      </c>
      <c r="D68" s="29"/>
      <c r="E68" s="29"/>
      <c r="F68" s="30"/>
      <c r="G68" s="30"/>
      <c r="H68" s="122">
        <v>1E-3</v>
      </c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</v>
      </c>
      <c r="D70" s="37"/>
      <c r="E70" s="37"/>
      <c r="F70" s="38"/>
      <c r="G70" s="39"/>
      <c r="H70" s="123">
        <v>1E-3</v>
      </c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185</v>
      </c>
      <c r="D72" s="29">
        <v>767</v>
      </c>
      <c r="E72" s="29">
        <v>844</v>
      </c>
      <c r="F72" s="30"/>
      <c r="G72" s="30"/>
      <c r="H72" s="122">
        <v>0.12</v>
      </c>
      <c r="I72" s="122">
        <v>3.5999999999999997E-2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>
        <v>45</v>
      </c>
      <c r="E73" s="29">
        <v>45</v>
      </c>
      <c r="F73" s="30"/>
      <c r="G73" s="30"/>
      <c r="H73" s="122"/>
      <c r="I73" s="122">
        <v>5.8000000000000003E-2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6</v>
      </c>
      <c r="D74" s="29"/>
      <c r="E74" s="29"/>
      <c r="F74" s="30"/>
      <c r="G74" s="30"/>
      <c r="H74" s="122">
        <v>6.0000000000000001E-3</v>
      </c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334</v>
      </c>
      <c r="D75" s="29">
        <v>1885</v>
      </c>
      <c r="E75" s="29">
        <v>1885</v>
      </c>
      <c r="F75" s="30"/>
      <c r="G75" s="30"/>
      <c r="H75" s="122">
        <v>8.6999999999999994E-2</v>
      </c>
      <c r="I75" s="122">
        <v>0.377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3</v>
      </c>
      <c r="D77" s="29">
        <v>211</v>
      </c>
      <c r="E77" s="29">
        <v>221</v>
      </c>
      <c r="F77" s="30"/>
      <c r="G77" s="30"/>
      <c r="H77" s="122">
        <v>1E-3</v>
      </c>
      <c r="I77" s="122">
        <v>6.6000000000000003E-2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60</v>
      </c>
      <c r="D78" s="29">
        <v>50</v>
      </c>
      <c r="E78" s="29">
        <v>50</v>
      </c>
      <c r="F78" s="30"/>
      <c r="G78" s="30"/>
      <c r="H78" s="122">
        <v>6.6000000000000003E-2</v>
      </c>
      <c r="I78" s="122">
        <v>0.04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5</v>
      </c>
      <c r="D79" s="29">
        <v>30</v>
      </c>
      <c r="E79" s="29">
        <v>30</v>
      </c>
      <c r="F79" s="30"/>
      <c r="G79" s="30"/>
      <c r="H79" s="122">
        <v>4.0000000000000001E-3</v>
      </c>
      <c r="I79" s="122">
        <v>2.4E-2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593</v>
      </c>
      <c r="D80" s="37">
        <v>2988</v>
      </c>
      <c r="E80" s="37">
        <v>3075</v>
      </c>
      <c r="F80" s="38">
        <v>102.91164658634538</v>
      </c>
      <c r="G80" s="39"/>
      <c r="H80" s="123">
        <v>0.28400000000000003</v>
      </c>
      <c r="I80" s="124">
        <v>0.60099999999999998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48324</v>
      </c>
      <c r="D87" s="48">
        <v>100772</v>
      </c>
      <c r="E87" s="48">
        <v>100478</v>
      </c>
      <c r="F87" s="49">
        <v>99.708252292303413</v>
      </c>
      <c r="G87" s="39"/>
      <c r="H87" s="127">
        <v>37.715000000000003</v>
      </c>
      <c r="I87" s="128">
        <v>35.24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A1:I91"/>
  <sheetViews>
    <sheetView view="pageBreakPreview" topLeftCell="A17" zoomScale="70" zoomScaleNormal="70" zoomScaleSheetLayoutView="70" workbookViewId="0">
      <selection activeCell="R14" sqref="R14"/>
    </sheetView>
  </sheetViews>
  <sheetFormatPr baseColWidth="10" defaultColWidth="11.5546875" defaultRowHeight="13.2" x14ac:dyDescent="0.25"/>
  <cols>
    <col min="1" max="4" width="11.5546875" style="85"/>
    <col min="5" max="5" width="1.88671875" style="85" customWidth="1"/>
    <col min="6" max="16384" width="11.5546875" style="85"/>
  </cols>
  <sheetData>
    <row r="1" spans="1:9" x14ac:dyDescent="0.25">
      <c r="A1" s="84"/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4"/>
      <c r="B2" s="84"/>
      <c r="C2" s="84"/>
      <c r="D2" s="84"/>
      <c r="E2" s="84"/>
      <c r="F2" s="84"/>
      <c r="G2" s="84"/>
      <c r="H2" s="84"/>
      <c r="I2" s="84"/>
    </row>
    <row r="3" spans="1:9" ht="15.6" x14ac:dyDescent="0.3">
      <c r="A3" s="159" t="s">
        <v>240</v>
      </c>
      <c r="B3" s="159"/>
      <c r="C3" s="159"/>
      <c r="D3" s="159"/>
      <c r="E3" s="159"/>
      <c r="F3" s="159"/>
      <c r="G3" s="159"/>
      <c r="H3" s="159"/>
      <c r="I3" s="159"/>
    </row>
    <row r="4" spans="1:9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x14ac:dyDescent="0.25">
      <c r="A5" s="84"/>
      <c r="B5" s="84"/>
      <c r="C5" s="84"/>
      <c r="D5" s="84"/>
      <c r="E5" s="84"/>
      <c r="F5" s="84"/>
      <c r="G5" s="84"/>
      <c r="H5" s="84"/>
      <c r="I5" s="84"/>
    </row>
    <row r="6" spans="1:9" x14ac:dyDescent="0.25">
      <c r="A6" s="86" t="s">
        <v>366</v>
      </c>
      <c r="B6" s="87"/>
      <c r="C6" s="87"/>
      <c r="D6" s="88"/>
      <c r="E6" s="88"/>
      <c r="F6" s="88"/>
      <c r="G6" s="88"/>
      <c r="H6" s="88"/>
      <c r="I6" s="88"/>
    </row>
    <row r="7" spans="1:9" s="6" customFormat="1" x14ac:dyDescent="0.25">
      <c r="A7" s="118"/>
      <c r="B7" s="119"/>
      <c r="C7" s="119"/>
      <c r="D7" s="120"/>
      <c r="E7" s="120"/>
      <c r="F7" s="120"/>
      <c r="G7" s="120"/>
      <c r="H7" s="120"/>
      <c r="I7" s="120"/>
    </row>
    <row r="8" spans="1:9" x14ac:dyDescent="0.25">
      <c r="A8" s="86" t="s">
        <v>367</v>
      </c>
      <c r="B8" s="84"/>
      <c r="C8" s="84"/>
      <c r="D8" s="84"/>
      <c r="E8" s="84"/>
      <c r="F8" s="84"/>
      <c r="G8" s="84"/>
      <c r="H8" s="84"/>
      <c r="I8" s="84"/>
    </row>
    <row r="9" spans="1:9" x14ac:dyDescent="0.25">
      <c r="A9" s="89"/>
      <c r="B9" s="84"/>
      <c r="C9" s="84"/>
      <c r="D9" s="84"/>
      <c r="E9" s="84"/>
      <c r="F9" s="84"/>
      <c r="G9" s="84"/>
      <c r="H9" s="84"/>
      <c r="I9" s="84"/>
    </row>
    <row r="10" spans="1:9" x14ac:dyDescent="0.25">
      <c r="A10" s="84"/>
      <c r="B10" s="84"/>
      <c r="C10" s="84"/>
      <c r="D10" s="84"/>
      <c r="E10" s="84"/>
      <c r="F10" s="84"/>
      <c r="G10" s="84"/>
      <c r="H10" s="84"/>
      <c r="I10" s="84"/>
    </row>
    <row r="11" spans="1:9" x14ac:dyDescent="0.25">
      <c r="A11" s="90"/>
      <c r="B11" s="91"/>
      <c r="C11" s="91"/>
      <c r="D11" s="92" t="s">
        <v>241</v>
      </c>
      <c r="E11" s="88"/>
      <c r="F11" s="90"/>
      <c r="G11" s="91"/>
      <c r="H11" s="91"/>
      <c r="I11" s="92" t="s">
        <v>241</v>
      </c>
    </row>
    <row r="12" spans="1:9" x14ac:dyDescent="0.25">
      <c r="A12" s="93"/>
      <c r="B12" s="131"/>
      <c r="C12" s="131"/>
      <c r="D12" s="94"/>
      <c r="E12" s="88"/>
      <c r="F12" s="93"/>
      <c r="G12" s="172"/>
      <c r="H12" s="172"/>
      <c r="I12" s="94"/>
    </row>
    <row r="13" spans="1:9" ht="5.85" customHeight="1" x14ac:dyDescent="0.25">
      <c r="A13" s="95"/>
      <c r="B13" s="132"/>
      <c r="C13" s="132"/>
      <c r="D13" s="96"/>
      <c r="E13" s="88"/>
      <c r="F13" s="95"/>
      <c r="G13" s="173"/>
      <c r="H13" s="173"/>
      <c r="I13" s="96"/>
    </row>
    <row r="14" spans="1:9" x14ac:dyDescent="0.25">
      <c r="A14" s="93" t="s">
        <v>242</v>
      </c>
      <c r="B14" s="131"/>
      <c r="C14" s="131"/>
      <c r="D14" s="94">
        <v>15</v>
      </c>
      <c r="E14" s="88"/>
      <c r="F14" s="93" t="s">
        <v>279</v>
      </c>
      <c r="G14" s="172"/>
      <c r="H14" s="172"/>
      <c r="I14" s="94">
        <f>D86+1</f>
        <v>52</v>
      </c>
    </row>
    <row r="15" spans="1:9" ht="5.85" customHeight="1" x14ac:dyDescent="0.25">
      <c r="A15" s="95"/>
      <c r="B15" s="132"/>
      <c r="C15" s="132"/>
      <c r="D15" s="96"/>
      <c r="E15" s="88"/>
      <c r="F15" s="95"/>
      <c r="G15" s="173"/>
      <c r="H15" s="173"/>
      <c r="I15" s="96"/>
    </row>
    <row r="16" spans="1:9" x14ac:dyDescent="0.25">
      <c r="A16" s="93" t="s">
        <v>243</v>
      </c>
      <c r="B16" s="131"/>
      <c r="C16" s="131"/>
      <c r="D16" s="94">
        <f>D14+1</f>
        <v>16</v>
      </c>
      <c r="E16" s="88"/>
      <c r="F16" s="93" t="s">
        <v>280</v>
      </c>
      <c r="G16" s="172"/>
      <c r="H16" s="172"/>
      <c r="I16" s="94">
        <f>I14+1</f>
        <v>53</v>
      </c>
    </row>
    <row r="17" spans="1:9" ht="5.85" customHeight="1" x14ac:dyDescent="0.25">
      <c r="A17" s="95"/>
      <c r="B17" s="132"/>
      <c r="C17" s="132"/>
      <c r="D17" s="96"/>
      <c r="E17" s="88"/>
      <c r="F17" s="174"/>
      <c r="G17" s="175"/>
      <c r="H17" s="175"/>
      <c r="I17" s="176"/>
    </row>
    <row r="18" spans="1:9" x14ac:dyDescent="0.25">
      <c r="A18" s="93" t="s">
        <v>244</v>
      </c>
      <c r="B18" s="131"/>
      <c r="C18" s="131"/>
      <c r="D18" s="94">
        <f>D16+1</f>
        <v>17</v>
      </c>
      <c r="E18" s="88"/>
      <c r="F18" s="93" t="s">
        <v>281</v>
      </c>
      <c r="G18" s="172"/>
      <c r="H18" s="172"/>
      <c r="I18" s="94">
        <v>54</v>
      </c>
    </row>
    <row r="19" spans="1:9" ht="5.85" customHeight="1" x14ac:dyDescent="0.25">
      <c r="A19" s="95"/>
      <c r="B19" s="132"/>
      <c r="C19" s="132"/>
      <c r="D19" s="96"/>
      <c r="E19" s="88"/>
      <c r="F19" s="95"/>
      <c r="G19" s="173"/>
      <c r="H19" s="173"/>
      <c r="I19" s="96"/>
    </row>
    <row r="20" spans="1:9" x14ac:dyDescent="0.25">
      <c r="A20" s="93" t="s">
        <v>245</v>
      </c>
      <c r="B20" s="131"/>
      <c r="C20" s="131"/>
      <c r="D20" s="94">
        <f>D18+1</f>
        <v>18</v>
      </c>
      <c r="E20" s="88"/>
      <c r="F20" s="93" t="s">
        <v>282</v>
      </c>
      <c r="G20" s="172"/>
      <c r="H20" s="172"/>
      <c r="I20" s="94">
        <f>I18+1</f>
        <v>55</v>
      </c>
    </row>
    <row r="21" spans="1:9" ht="5.85" customHeight="1" x14ac:dyDescent="0.25">
      <c r="A21" s="95"/>
      <c r="B21" s="132"/>
      <c r="C21" s="132"/>
      <c r="D21" s="96"/>
      <c r="E21" s="88"/>
      <c r="F21" s="95"/>
      <c r="G21" s="173"/>
      <c r="H21" s="173"/>
      <c r="I21" s="96"/>
    </row>
    <row r="22" spans="1:9" x14ac:dyDescent="0.25">
      <c r="A22" s="93" t="s">
        <v>246</v>
      </c>
      <c r="B22" s="131"/>
      <c r="C22" s="131"/>
      <c r="D22" s="94">
        <f>D20+1</f>
        <v>19</v>
      </c>
      <c r="E22" s="88"/>
      <c r="F22" s="93" t="s">
        <v>283</v>
      </c>
      <c r="G22" s="172"/>
      <c r="H22" s="172"/>
      <c r="I22" s="94">
        <f>I20+1</f>
        <v>56</v>
      </c>
    </row>
    <row r="23" spans="1:9" ht="5.85" customHeight="1" x14ac:dyDescent="0.25">
      <c r="A23" s="95"/>
      <c r="B23" s="132"/>
      <c r="C23" s="132"/>
      <c r="D23" s="96"/>
      <c r="E23" s="88"/>
      <c r="F23" s="95"/>
      <c r="G23" s="173"/>
      <c r="H23" s="173"/>
      <c r="I23" s="96"/>
    </row>
    <row r="24" spans="1:9" x14ac:dyDescent="0.25">
      <c r="A24" s="93" t="s">
        <v>247</v>
      </c>
      <c r="B24" s="131"/>
      <c r="C24" s="131"/>
      <c r="D24" s="94">
        <f>D22+1</f>
        <v>20</v>
      </c>
      <c r="E24" s="88"/>
      <c r="F24" s="93" t="s">
        <v>284</v>
      </c>
      <c r="G24" s="172"/>
      <c r="H24" s="172"/>
      <c r="I24" s="94">
        <f>I22+1</f>
        <v>57</v>
      </c>
    </row>
    <row r="25" spans="1:9" ht="5.85" customHeight="1" x14ac:dyDescent="0.25">
      <c r="A25" s="95"/>
      <c r="B25" s="132"/>
      <c r="C25" s="132"/>
      <c r="D25" s="96"/>
      <c r="E25" s="88"/>
      <c r="F25" s="95"/>
      <c r="G25" s="173"/>
      <c r="H25" s="173"/>
      <c r="I25" s="96"/>
    </row>
    <row r="26" spans="1:9" x14ac:dyDescent="0.25">
      <c r="A26" s="93" t="s">
        <v>248</v>
      </c>
      <c r="B26" s="131"/>
      <c r="C26" s="131"/>
      <c r="D26" s="94">
        <f>D24+1</f>
        <v>21</v>
      </c>
      <c r="E26" s="88"/>
      <c r="F26" s="93" t="s">
        <v>285</v>
      </c>
      <c r="G26" s="172"/>
      <c r="H26" s="172"/>
      <c r="I26" s="94">
        <f>I24+1</f>
        <v>58</v>
      </c>
    </row>
    <row r="27" spans="1:9" ht="5.85" customHeight="1" x14ac:dyDescent="0.25">
      <c r="A27" s="95"/>
      <c r="B27" s="132"/>
      <c r="C27" s="132"/>
      <c r="D27" s="96"/>
      <c r="E27" s="88"/>
      <c r="F27" s="95"/>
      <c r="G27" s="173"/>
      <c r="H27" s="173"/>
      <c r="I27" s="96"/>
    </row>
    <row r="28" spans="1:9" x14ac:dyDescent="0.25">
      <c r="A28" s="93" t="s">
        <v>249</v>
      </c>
      <c r="B28" s="131"/>
      <c r="C28" s="131"/>
      <c r="D28" s="94">
        <f>D26+1</f>
        <v>22</v>
      </c>
      <c r="E28" s="88"/>
      <c r="F28" s="93" t="s">
        <v>286</v>
      </c>
      <c r="G28" s="172"/>
      <c r="H28" s="172"/>
      <c r="I28" s="94">
        <f>I26+1</f>
        <v>59</v>
      </c>
    </row>
    <row r="29" spans="1:9" ht="5.85" customHeight="1" x14ac:dyDescent="0.25">
      <c r="A29" s="95"/>
      <c r="B29" s="132"/>
      <c r="C29" s="132"/>
      <c r="D29" s="96"/>
      <c r="E29" s="88"/>
      <c r="F29" s="95"/>
      <c r="G29" s="173"/>
      <c r="H29" s="173"/>
      <c r="I29" s="96"/>
    </row>
    <row r="30" spans="1:9" x14ac:dyDescent="0.25">
      <c r="A30" s="93" t="s">
        <v>250</v>
      </c>
      <c r="B30" s="131"/>
      <c r="C30" s="131"/>
      <c r="D30" s="94">
        <f>D28+1</f>
        <v>23</v>
      </c>
      <c r="E30" s="88"/>
      <c r="F30" s="93" t="s">
        <v>287</v>
      </c>
      <c r="G30" s="172"/>
      <c r="H30" s="172"/>
      <c r="I30" s="94">
        <f>I28+1</f>
        <v>60</v>
      </c>
    </row>
    <row r="31" spans="1:9" ht="5.85" customHeight="1" x14ac:dyDescent="0.25">
      <c r="A31" s="95"/>
      <c r="B31" s="132"/>
      <c r="C31" s="132"/>
      <c r="D31" s="96"/>
      <c r="E31" s="88"/>
      <c r="F31" s="95"/>
      <c r="G31" s="173"/>
      <c r="H31" s="173"/>
      <c r="I31" s="96"/>
    </row>
    <row r="32" spans="1:9" x14ac:dyDescent="0.25">
      <c r="A32" s="93" t="s">
        <v>251</v>
      </c>
      <c r="B32" s="131"/>
      <c r="C32" s="131"/>
      <c r="D32" s="94">
        <f>D30+1</f>
        <v>24</v>
      </c>
      <c r="E32" s="88"/>
      <c r="F32" s="93" t="s">
        <v>288</v>
      </c>
      <c r="G32" s="172"/>
      <c r="H32" s="172"/>
      <c r="I32" s="94">
        <f>I30+1</f>
        <v>61</v>
      </c>
    </row>
    <row r="33" spans="1:9" ht="5.85" customHeight="1" x14ac:dyDescent="0.25">
      <c r="A33" s="95"/>
      <c r="B33" s="132"/>
      <c r="C33" s="132"/>
      <c r="D33" s="96"/>
      <c r="E33" s="88"/>
      <c r="F33" s="95"/>
      <c r="G33" s="173"/>
      <c r="H33" s="173"/>
      <c r="I33" s="96"/>
    </row>
    <row r="34" spans="1:9" x14ac:dyDescent="0.25">
      <c r="A34" s="93" t="s">
        <v>252</v>
      </c>
      <c r="B34" s="131"/>
      <c r="C34" s="131"/>
      <c r="D34" s="94">
        <f>D32+1</f>
        <v>25</v>
      </c>
      <c r="E34" s="88"/>
      <c r="F34" s="93" t="s">
        <v>289</v>
      </c>
      <c r="G34" s="172"/>
      <c r="H34" s="172"/>
      <c r="I34" s="94">
        <f>I32+1</f>
        <v>62</v>
      </c>
    </row>
    <row r="35" spans="1:9" ht="5.85" customHeight="1" x14ac:dyDescent="0.25">
      <c r="A35" s="95"/>
      <c r="B35" s="132"/>
      <c r="C35" s="132"/>
      <c r="D35" s="96"/>
      <c r="E35" s="88"/>
      <c r="F35" s="95"/>
      <c r="G35" s="173"/>
      <c r="H35" s="173"/>
      <c r="I35" s="96"/>
    </row>
    <row r="36" spans="1:9" x14ac:dyDescent="0.25">
      <c r="A36" s="93" t="s">
        <v>253</v>
      </c>
      <c r="B36" s="131"/>
      <c r="C36" s="131"/>
      <c r="D36" s="94">
        <f>D34+1</f>
        <v>26</v>
      </c>
      <c r="E36" s="88"/>
      <c r="F36" s="93" t="s">
        <v>290</v>
      </c>
      <c r="G36" s="172"/>
      <c r="H36" s="172"/>
      <c r="I36" s="94">
        <f>I34+1</f>
        <v>63</v>
      </c>
    </row>
    <row r="37" spans="1:9" ht="5.85" customHeight="1" x14ac:dyDescent="0.25">
      <c r="A37" s="95"/>
      <c r="B37" s="132"/>
      <c r="C37" s="132"/>
      <c r="D37" s="96"/>
      <c r="E37" s="88"/>
      <c r="F37" s="95"/>
      <c r="G37" s="173"/>
      <c r="H37" s="173"/>
      <c r="I37" s="96"/>
    </row>
    <row r="38" spans="1:9" x14ac:dyDescent="0.25">
      <c r="A38" s="93" t="s">
        <v>254</v>
      </c>
      <c r="B38" s="131"/>
      <c r="C38" s="131"/>
      <c r="D38" s="94">
        <f>D36+1</f>
        <v>27</v>
      </c>
      <c r="E38" s="88"/>
      <c r="F38" s="93" t="s">
        <v>291</v>
      </c>
      <c r="G38" s="172"/>
      <c r="H38" s="172"/>
      <c r="I38" s="94">
        <f>I36+1</f>
        <v>64</v>
      </c>
    </row>
    <row r="39" spans="1:9" ht="5.85" customHeight="1" x14ac:dyDescent="0.25">
      <c r="A39" s="95"/>
      <c r="B39" s="132"/>
      <c r="C39" s="132"/>
      <c r="D39" s="96"/>
      <c r="E39" s="88"/>
      <c r="F39" s="95"/>
      <c r="G39" s="173"/>
      <c r="H39" s="173"/>
      <c r="I39" s="96"/>
    </row>
    <row r="40" spans="1:9" x14ac:dyDescent="0.25">
      <c r="A40" s="93" t="s">
        <v>255</v>
      </c>
      <c r="B40" s="131"/>
      <c r="C40" s="131"/>
      <c r="D40" s="94">
        <f>D38+1</f>
        <v>28</v>
      </c>
      <c r="E40" s="88"/>
      <c r="F40" s="93" t="s">
        <v>292</v>
      </c>
      <c r="G40" s="172"/>
      <c r="H40" s="172"/>
      <c r="I40" s="94">
        <f>I38+1</f>
        <v>65</v>
      </c>
    </row>
    <row r="41" spans="1:9" ht="5.85" customHeight="1" x14ac:dyDescent="0.25">
      <c r="A41" s="95"/>
      <c r="B41" s="132"/>
      <c r="C41" s="132"/>
      <c r="D41" s="96"/>
      <c r="E41" s="88"/>
      <c r="F41" s="95"/>
      <c r="G41" s="173"/>
      <c r="H41" s="173"/>
      <c r="I41" s="96"/>
    </row>
    <row r="42" spans="1:9" x14ac:dyDescent="0.25">
      <c r="A42" s="93" t="s">
        <v>256</v>
      </c>
      <c r="B42" s="131"/>
      <c r="C42" s="131"/>
      <c r="D42" s="94">
        <f>D40+1</f>
        <v>29</v>
      </c>
      <c r="E42" s="88"/>
      <c r="F42" s="93" t="s">
        <v>293</v>
      </c>
      <c r="G42" s="172"/>
      <c r="H42" s="172"/>
      <c r="I42" s="94">
        <f>I40+1</f>
        <v>66</v>
      </c>
    </row>
    <row r="43" spans="1:9" ht="5.85" customHeight="1" x14ac:dyDescent="0.25">
      <c r="A43" s="95"/>
      <c r="B43" s="132"/>
      <c r="C43" s="132"/>
      <c r="D43" s="96"/>
      <c r="E43" s="88"/>
      <c r="F43" s="95"/>
      <c r="G43" s="173"/>
      <c r="H43" s="173"/>
      <c r="I43" s="96"/>
    </row>
    <row r="44" spans="1:9" x14ac:dyDescent="0.25">
      <c r="A44" s="93" t="s">
        <v>257</v>
      </c>
      <c r="B44" s="131"/>
      <c r="C44" s="131"/>
      <c r="D44" s="94">
        <f>D42+1</f>
        <v>30</v>
      </c>
      <c r="E44" s="88"/>
      <c r="F44" s="93" t="s">
        <v>294</v>
      </c>
      <c r="G44" s="172"/>
      <c r="H44" s="172"/>
      <c r="I44" s="94">
        <f>I42+1</f>
        <v>67</v>
      </c>
    </row>
    <row r="45" spans="1:9" ht="5.85" customHeight="1" x14ac:dyDescent="0.25">
      <c r="A45" s="95"/>
      <c r="B45" s="132"/>
      <c r="C45" s="132"/>
      <c r="D45" s="96"/>
      <c r="E45" s="88"/>
      <c r="F45" s="95"/>
      <c r="G45" s="173"/>
      <c r="H45" s="173"/>
      <c r="I45" s="96"/>
    </row>
    <row r="46" spans="1:9" x14ac:dyDescent="0.25">
      <c r="A46" s="93" t="s">
        <v>258</v>
      </c>
      <c r="B46" s="131"/>
      <c r="C46" s="131"/>
      <c r="D46" s="94">
        <f>D44+1</f>
        <v>31</v>
      </c>
      <c r="E46" s="88"/>
      <c r="F46" s="93" t="s">
        <v>295</v>
      </c>
      <c r="G46" s="172"/>
      <c r="H46" s="172"/>
      <c r="I46" s="94">
        <f>I44+1</f>
        <v>68</v>
      </c>
    </row>
    <row r="47" spans="1:9" ht="5.85" customHeight="1" x14ac:dyDescent="0.25">
      <c r="A47" s="95"/>
      <c r="B47" s="132"/>
      <c r="C47" s="132"/>
      <c r="D47" s="96"/>
      <c r="E47" s="88"/>
      <c r="F47" s="95"/>
      <c r="G47" s="173"/>
      <c r="H47" s="173"/>
      <c r="I47" s="96"/>
    </row>
    <row r="48" spans="1:9" x14ac:dyDescent="0.25">
      <c r="A48" s="93" t="s">
        <v>259</v>
      </c>
      <c r="B48" s="131"/>
      <c r="C48" s="131"/>
      <c r="D48" s="94">
        <f>D46+1</f>
        <v>32</v>
      </c>
      <c r="E48" s="88"/>
      <c r="F48" s="93" t="s">
        <v>296</v>
      </c>
      <c r="G48" s="172"/>
      <c r="H48" s="172"/>
      <c r="I48" s="94">
        <f>I46+1</f>
        <v>69</v>
      </c>
    </row>
    <row r="49" spans="1:9" ht="5.85" customHeight="1" x14ac:dyDescent="0.25">
      <c r="A49" s="95"/>
      <c r="B49" s="132"/>
      <c r="C49" s="132"/>
      <c r="D49" s="96"/>
      <c r="E49" s="88"/>
      <c r="F49" s="95"/>
      <c r="G49" s="173"/>
      <c r="H49" s="173"/>
      <c r="I49" s="96"/>
    </row>
    <row r="50" spans="1:9" x14ac:dyDescent="0.25">
      <c r="A50" s="93" t="s">
        <v>260</v>
      </c>
      <c r="B50" s="131"/>
      <c r="C50" s="131"/>
      <c r="D50" s="94">
        <f>D48+1</f>
        <v>33</v>
      </c>
      <c r="E50" s="88"/>
      <c r="F50" s="93" t="s">
        <v>297</v>
      </c>
      <c r="G50" s="172"/>
      <c r="H50" s="172"/>
      <c r="I50" s="94">
        <f>I48+1</f>
        <v>70</v>
      </c>
    </row>
    <row r="51" spans="1:9" ht="5.85" customHeight="1" x14ac:dyDescent="0.25">
      <c r="A51" s="95"/>
      <c r="B51" s="132"/>
      <c r="C51" s="132"/>
      <c r="D51" s="96"/>
      <c r="E51" s="88"/>
      <c r="F51" s="95"/>
      <c r="G51" s="173"/>
      <c r="H51" s="173"/>
      <c r="I51" s="96"/>
    </row>
    <row r="52" spans="1:9" x14ac:dyDescent="0.25">
      <c r="A52" s="93" t="s">
        <v>261</v>
      </c>
      <c r="B52" s="131"/>
      <c r="C52" s="131"/>
      <c r="D52" s="94">
        <f>D50+1</f>
        <v>34</v>
      </c>
      <c r="E52" s="88"/>
      <c r="F52" s="93" t="s">
        <v>298</v>
      </c>
      <c r="G52" s="172"/>
      <c r="H52" s="172"/>
      <c r="I52" s="94">
        <f>I50+1</f>
        <v>71</v>
      </c>
    </row>
    <row r="53" spans="1:9" ht="5.85" customHeight="1" x14ac:dyDescent="0.25">
      <c r="A53" s="95"/>
      <c r="B53" s="132"/>
      <c r="C53" s="132"/>
      <c r="D53" s="96"/>
      <c r="E53" s="88"/>
      <c r="F53" s="95"/>
      <c r="G53" s="173"/>
      <c r="H53" s="173"/>
      <c r="I53" s="96"/>
    </row>
    <row r="54" spans="1:9" x14ac:dyDescent="0.25">
      <c r="A54" s="93" t="s">
        <v>262</v>
      </c>
      <c r="B54" s="131"/>
      <c r="C54" s="131"/>
      <c r="D54" s="94">
        <f>D52+1</f>
        <v>35</v>
      </c>
      <c r="E54" s="88"/>
      <c r="F54" s="93" t="s">
        <v>299</v>
      </c>
      <c r="G54" s="172"/>
      <c r="H54" s="172"/>
      <c r="I54" s="94">
        <f>I52+1</f>
        <v>72</v>
      </c>
    </row>
    <row r="55" spans="1:9" ht="5.85" customHeight="1" x14ac:dyDescent="0.25">
      <c r="A55" s="95"/>
      <c r="B55" s="132"/>
      <c r="C55" s="132"/>
      <c r="D55" s="96"/>
      <c r="E55" s="88"/>
      <c r="F55" s="95"/>
      <c r="G55" s="173"/>
      <c r="H55" s="173"/>
      <c r="I55" s="96"/>
    </row>
    <row r="56" spans="1:9" x14ac:dyDescent="0.25">
      <c r="A56" s="93" t="s">
        <v>263</v>
      </c>
      <c r="B56" s="131"/>
      <c r="C56" s="131"/>
      <c r="D56" s="94">
        <f>D54+1</f>
        <v>36</v>
      </c>
      <c r="E56" s="88"/>
      <c r="F56" s="93" t="s">
        <v>300</v>
      </c>
      <c r="G56" s="172"/>
      <c r="H56" s="172"/>
      <c r="I56" s="94">
        <f>I54+1</f>
        <v>73</v>
      </c>
    </row>
    <row r="57" spans="1:9" ht="5.85" customHeight="1" x14ac:dyDescent="0.25">
      <c r="A57" s="95"/>
      <c r="B57" s="132"/>
      <c r="C57" s="132"/>
      <c r="D57" s="96"/>
      <c r="E57" s="88"/>
      <c r="F57" s="95"/>
      <c r="G57" s="173"/>
      <c r="H57" s="173"/>
      <c r="I57" s="96"/>
    </row>
    <row r="58" spans="1:9" x14ac:dyDescent="0.25">
      <c r="A58" s="93" t="s">
        <v>264</v>
      </c>
      <c r="B58" s="131"/>
      <c r="C58" s="131"/>
      <c r="D58" s="94">
        <f>D56+1</f>
        <v>37</v>
      </c>
      <c r="E58" s="88"/>
      <c r="F58" s="93" t="s">
        <v>301</v>
      </c>
      <c r="G58" s="172"/>
      <c r="H58" s="172"/>
      <c r="I58" s="94">
        <f>I56+1</f>
        <v>74</v>
      </c>
    </row>
    <row r="59" spans="1:9" ht="5.85" customHeight="1" x14ac:dyDescent="0.25">
      <c r="A59" s="95"/>
      <c r="B59" s="132"/>
      <c r="C59" s="132"/>
      <c r="D59" s="96"/>
      <c r="E59" s="88"/>
      <c r="F59" s="95"/>
      <c r="G59" s="173"/>
      <c r="H59" s="173"/>
      <c r="I59" s="96"/>
    </row>
    <row r="60" spans="1:9" x14ac:dyDescent="0.25">
      <c r="A60" s="93" t="s">
        <v>265</v>
      </c>
      <c r="B60" s="131"/>
      <c r="C60" s="131"/>
      <c r="D60" s="94">
        <f>D58+1</f>
        <v>38</v>
      </c>
      <c r="E60" s="88"/>
      <c r="F60" s="93" t="s">
        <v>302</v>
      </c>
      <c r="G60" s="172"/>
      <c r="H60" s="172"/>
      <c r="I60" s="94">
        <f>I58+1</f>
        <v>75</v>
      </c>
    </row>
    <row r="61" spans="1:9" ht="5.85" customHeight="1" x14ac:dyDescent="0.25">
      <c r="A61" s="95"/>
      <c r="B61" s="132"/>
      <c r="C61" s="132"/>
      <c r="D61" s="96"/>
      <c r="E61" s="88"/>
      <c r="F61" s="95"/>
      <c r="G61" s="173"/>
      <c r="H61" s="173"/>
      <c r="I61" s="96"/>
    </row>
    <row r="62" spans="1:9" x14ac:dyDescent="0.25">
      <c r="A62" s="93" t="s">
        <v>266</v>
      </c>
      <c r="B62" s="131"/>
      <c r="C62" s="131"/>
      <c r="D62" s="94">
        <f>D60+1</f>
        <v>39</v>
      </c>
      <c r="E62" s="88"/>
      <c r="F62" s="93" t="s">
        <v>303</v>
      </c>
      <c r="G62" s="172"/>
      <c r="H62" s="172"/>
      <c r="I62" s="94">
        <f>I60+1</f>
        <v>76</v>
      </c>
    </row>
    <row r="63" spans="1:9" ht="5.85" customHeight="1" x14ac:dyDescent="0.25">
      <c r="A63" s="95"/>
      <c r="B63" s="132"/>
      <c r="C63" s="132"/>
      <c r="D63" s="96"/>
      <c r="E63" s="88"/>
      <c r="F63" s="95"/>
      <c r="G63" s="173"/>
      <c r="H63" s="173"/>
      <c r="I63" s="96"/>
    </row>
    <row r="64" spans="1:9" x14ac:dyDescent="0.25">
      <c r="A64" s="93" t="s">
        <v>267</v>
      </c>
      <c r="B64" s="131"/>
      <c r="C64" s="131"/>
      <c r="D64" s="94">
        <f>D62+1</f>
        <v>40</v>
      </c>
      <c r="E64" s="88"/>
      <c r="F64" s="93" t="s">
        <v>304</v>
      </c>
      <c r="G64" s="172"/>
      <c r="H64" s="172"/>
      <c r="I64" s="94">
        <f>I62+1</f>
        <v>77</v>
      </c>
    </row>
    <row r="65" spans="1:9" ht="5.85" customHeight="1" x14ac:dyDescent="0.25">
      <c r="A65" s="95"/>
      <c r="B65" s="132"/>
      <c r="C65" s="132"/>
      <c r="D65" s="96"/>
      <c r="E65" s="88"/>
      <c r="F65" s="95"/>
      <c r="G65" s="173"/>
      <c r="H65" s="173"/>
      <c r="I65" s="96"/>
    </row>
    <row r="66" spans="1:9" x14ac:dyDescent="0.25">
      <c r="A66" s="93" t="s">
        <v>268</v>
      </c>
      <c r="B66" s="131"/>
      <c r="C66" s="131"/>
      <c r="D66" s="94">
        <f>D64+1</f>
        <v>41</v>
      </c>
      <c r="E66" s="88"/>
      <c r="F66" s="93" t="s">
        <v>305</v>
      </c>
      <c r="G66" s="172"/>
      <c r="H66" s="172"/>
      <c r="I66" s="94">
        <f>I64+1</f>
        <v>78</v>
      </c>
    </row>
    <row r="67" spans="1:9" ht="5.85" customHeight="1" x14ac:dyDescent="0.25">
      <c r="A67" s="95"/>
      <c r="B67" s="132"/>
      <c r="C67" s="132"/>
      <c r="D67" s="96"/>
      <c r="E67" s="88"/>
      <c r="F67" s="95"/>
      <c r="G67" s="173"/>
      <c r="H67" s="173"/>
      <c r="I67" s="96"/>
    </row>
    <row r="68" spans="1:9" x14ac:dyDescent="0.25">
      <c r="A68" s="93" t="s">
        <v>269</v>
      </c>
      <c r="B68" s="131"/>
      <c r="C68" s="131"/>
      <c r="D68" s="94">
        <f>D66+1</f>
        <v>42</v>
      </c>
      <c r="E68" s="88"/>
      <c r="F68" s="93" t="s">
        <v>306</v>
      </c>
      <c r="G68" s="172"/>
      <c r="H68" s="172"/>
      <c r="I68" s="94">
        <f>I66+1</f>
        <v>79</v>
      </c>
    </row>
    <row r="69" spans="1:9" ht="5.85" customHeight="1" x14ac:dyDescent="0.25">
      <c r="A69" s="95"/>
      <c r="B69" s="132"/>
      <c r="C69" s="132"/>
      <c r="D69" s="96"/>
      <c r="E69" s="88"/>
      <c r="F69" s="95"/>
      <c r="G69" s="173"/>
      <c r="H69" s="173"/>
      <c r="I69" s="96"/>
    </row>
    <row r="70" spans="1:9" x14ac:dyDescent="0.25">
      <c r="A70" s="93" t="s">
        <v>270</v>
      </c>
      <c r="B70" s="131"/>
      <c r="C70" s="131"/>
      <c r="D70" s="94">
        <f>D68+1</f>
        <v>43</v>
      </c>
      <c r="E70" s="88"/>
      <c r="F70" s="93" t="s">
        <v>307</v>
      </c>
      <c r="G70" s="172"/>
      <c r="H70" s="172"/>
      <c r="I70" s="94">
        <f>I68+1</f>
        <v>80</v>
      </c>
    </row>
    <row r="71" spans="1:9" ht="5.85" customHeight="1" x14ac:dyDescent="0.25">
      <c r="A71" s="95"/>
      <c r="B71" s="132"/>
      <c r="C71" s="132"/>
      <c r="D71" s="96"/>
      <c r="E71" s="88"/>
      <c r="F71" s="95"/>
      <c r="G71" s="173"/>
      <c r="H71" s="173"/>
      <c r="I71" s="96"/>
    </row>
    <row r="72" spans="1:9" x14ac:dyDescent="0.25">
      <c r="A72" s="93" t="s">
        <v>271</v>
      </c>
      <c r="B72" s="131"/>
      <c r="C72" s="131"/>
      <c r="D72" s="94">
        <f>D70+1</f>
        <v>44</v>
      </c>
      <c r="E72" s="88"/>
      <c r="F72" s="93" t="s">
        <v>308</v>
      </c>
      <c r="G72" s="172"/>
      <c r="H72" s="172"/>
      <c r="I72" s="94">
        <f>I70+1</f>
        <v>81</v>
      </c>
    </row>
    <row r="73" spans="1:9" ht="5.85" customHeight="1" x14ac:dyDescent="0.25">
      <c r="A73" s="95"/>
      <c r="B73" s="132"/>
      <c r="C73" s="132"/>
      <c r="D73" s="96"/>
      <c r="E73" s="88"/>
      <c r="F73" s="95"/>
      <c r="G73" s="173"/>
      <c r="H73" s="173"/>
      <c r="I73" s="96"/>
    </row>
    <row r="74" spans="1:9" x14ac:dyDescent="0.25">
      <c r="A74" s="93" t="s">
        <v>272</v>
      </c>
      <c r="B74" s="131"/>
      <c r="C74" s="131"/>
      <c r="D74" s="94">
        <f>D72+1</f>
        <v>45</v>
      </c>
      <c r="E74" s="88"/>
      <c r="F74" s="93" t="s">
        <v>309</v>
      </c>
      <c r="G74" s="172"/>
      <c r="H74" s="172"/>
      <c r="I74" s="94">
        <f>I72+1</f>
        <v>82</v>
      </c>
    </row>
    <row r="75" spans="1:9" ht="5.85" customHeight="1" x14ac:dyDescent="0.25">
      <c r="A75" s="95"/>
      <c r="B75" s="132"/>
      <c r="C75" s="132"/>
      <c r="D75" s="96"/>
      <c r="E75" s="88"/>
      <c r="F75" s="95"/>
      <c r="G75" s="173"/>
      <c r="H75" s="173"/>
      <c r="I75" s="96"/>
    </row>
    <row r="76" spans="1:9" x14ac:dyDescent="0.25">
      <c r="A76" s="93" t="s">
        <v>273</v>
      </c>
      <c r="B76" s="131"/>
      <c r="C76" s="131"/>
      <c r="D76" s="94">
        <f>D74+1</f>
        <v>46</v>
      </c>
      <c r="E76" s="88"/>
      <c r="F76" s="93" t="s">
        <v>310</v>
      </c>
      <c r="G76" s="172"/>
      <c r="H76" s="172"/>
      <c r="I76" s="94">
        <f>I74+1</f>
        <v>83</v>
      </c>
    </row>
    <row r="77" spans="1:9" ht="5.85" customHeight="1" x14ac:dyDescent="0.25">
      <c r="A77" s="95"/>
      <c r="B77" s="132"/>
      <c r="C77" s="132"/>
      <c r="D77" s="96"/>
      <c r="E77" s="88"/>
      <c r="F77" s="95"/>
      <c r="G77" s="173"/>
      <c r="H77" s="173"/>
      <c r="I77" s="96"/>
    </row>
    <row r="78" spans="1:9" x14ac:dyDescent="0.25">
      <c r="A78" s="93" t="s">
        <v>274</v>
      </c>
      <c r="B78" s="131"/>
      <c r="C78" s="131"/>
      <c r="D78" s="94">
        <f>D76+1</f>
        <v>47</v>
      </c>
      <c r="E78" s="88"/>
      <c r="F78" s="93" t="s">
        <v>311</v>
      </c>
      <c r="G78" s="172"/>
      <c r="H78" s="172"/>
      <c r="I78" s="94">
        <f>I76+1</f>
        <v>84</v>
      </c>
    </row>
    <row r="79" spans="1:9" ht="5.85" customHeight="1" x14ac:dyDescent="0.25">
      <c r="A79" s="95"/>
      <c r="B79" s="132"/>
      <c r="C79" s="132"/>
      <c r="D79" s="96"/>
      <c r="E79" s="88"/>
      <c r="F79" s="95"/>
      <c r="G79" s="173"/>
      <c r="H79" s="173"/>
      <c r="I79" s="96"/>
    </row>
    <row r="80" spans="1:9" x14ac:dyDescent="0.25">
      <c r="A80" s="93" t="s">
        <v>275</v>
      </c>
      <c r="B80" s="131"/>
      <c r="C80" s="131"/>
      <c r="D80" s="94">
        <f>D78+1</f>
        <v>48</v>
      </c>
      <c r="E80" s="88"/>
      <c r="F80" s="93" t="s">
        <v>312</v>
      </c>
      <c r="G80" s="172"/>
      <c r="H80" s="172"/>
      <c r="I80" s="94">
        <f>I78+1</f>
        <v>85</v>
      </c>
    </row>
    <row r="81" spans="1:9" ht="5.85" customHeight="1" x14ac:dyDescent="0.25">
      <c r="A81" s="95"/>
      <c r="B81" s="132"/>
      <c r="C81" s="132"/>
      <c r="D81" s="96"/>
      <c r="E81" s="88"/>
      <c r="F81" s="95"/>
      <c r="G81" s="173"/>
      <c r="H81" s="173"/>
      <c r="I81" s="96"/>
    </row>
    <row r="82" spans="1:9" x14ac:dyDescent="0.25">
      <c r="A82" s="93" t="s">
        <v>276</v>
      </c>
      <c r="B82" s="131"/>
      <c r="C82" s="131"/>
      <c r="D82" s="94">
        <f>D80+1</f>
        <v>49</v>
      </c>
      <c r="E82" s="88"/>
      <c r="F82" s="93" t="s">
        <v>313</v>
      </c>
      <c r="G82" s="172"/>
      <c r="H82" s="172"/>
      <c r="I82" s="94">
        <f>I80+1</f>
        <v>86</v>
      </c>
    </row>
    <row r="83" spans="1:9" ht="5.85" customHeight="1" x14ac:dyDescent="0.25">
      <c r="A83" s="95"/>
      <c r="B83" s="132"/>
      <c r="C83" s="132"/>
      <c r="D83" s="96"/>
      <c r="E83" s="88"/>
      <c r="F83" s="95"/>
      <c r="G83" s="173"/>
      <c r="H83" s="173"/>
      <c r="I83" s="96"/>
    </row>
    <row r="84" spans="1:9" x14ac:dyDescent="0.25">
      <c r="A84" s="93" t="s">
        <v>277</v>
      </c>
      <c r="B84" s="131"/>
      <c r="C84" s="131"/>
      <c r="D84" s="94">
        <f>D82+1</f>
        <v>50</v>
      </c>
      <c r="E84" s="88"/>
      <c r="F84" s="93" t="s">
        <v>314</v>
      </c>
      <c r="G84" s="172"/>
      <c r="H84" s="172"/>
      <c r="I84" s="94">
        <f>I82+1</f>
        <v>87</v>
      </c>
    </row>
    <row r="85" spans="1:9" ht="5.85" customHeight="1" x14ac:dyDescent="0.25">
      <c r="A85" s="95"/>
      <c r="B85" s="132"/>
      <c r="C85" s="132"/>
      <c r="D85" s="96"/>
      <c r="E85" s="88"/>
      <c r="F85" s="97"/>
      <c r="G85" s="98"/>
      <c r="H85" s="98"/>
      <c r="I85" s="99"/>
    </row>
    <row r="86" spans="1:9" x14ac:dyDescent="0.25">
      <c r="A86" s="93" t="s">
        <v>278</v>
      </c>
      <c r="B86" s="131"/>
      <c r="C86" s="131"/>
      <c r="D86" s="94">
        <f>D84+1</f>
        <v>51</v>
      </c>
      <c r="E86" s="88"/>
      <c r="F86" s="121"/>
      <c r="G86" s="121"/>
      <c r="H86" s="121"/>
      <c r="I86" s="121"/>
    </row>
    <row r="87" spans="1:9" ht="5.85" customHeight="1" x14ac:dyDescent="0.25">
      <c r="A87" s="97"/>
      <c r="B87" s="98"/>
      <c r="C87" s="98"/>
      <c r="D87" s="99"/>
      <c r="E87" s="88"/>
      <c r="F87" s="121"/>
      <c r="G87" s="121"/>
      <c r="H87" s="121"/>
      <c r="I87" s="121"/>
    </row>
    <row r="88" spans="1:9" x14ac:dyDescent="0.25">
      <c r="E88" s="88"/>
    </row>
    <row r="89" spans="1:9" ht="5.85" customHeight="1" x14ac:dyDescent="0.25">
      <c r="E89" s="88"/>
    </row>
    <row r="90" spans="1:9" x14ac:dyDescent="0.25">
      <c r="E90" s="121"/>
      <c r="F90" s="121"/>
      <c r="G90" s="121"/>
      <c r="H90" s="121"/>
      <c r="I90" s="121"/>
    </row>
    <row r="91" spans="1:9" ht="5.85" customHeight="1" x14ac:dyDescent="0.25">
      <c r="E91" s="121"/>
      <c r="F91" s="121"/>
      <c r="G91" s="121"/>
      <c r="H91" s="121"/>
      <c r="I91" s="121"/>
    </row>
  </sheetData>
  <mergeCells count="1">
    <mergeCell ref="A3:I3"/>
  </mergeCells>
  <printOptions horizontalCentered="1"/>
  <pageMargins left="0.78740157480314965" right="0.59055118110236227" top="0.78740157480314965" bottom="0.59055118110236227" header="0" footer="0.39370078740157483"/>
  <pageSetup paperSize="9" scale="84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7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23</v>
      </c>
      <c r="D9" s="29">
        <v>25</v>
      </c>
      <c r="E9" s="29">
        <v>25</v>
      </c>
      <c r="F9" s="30"/>
      <c r="G9" s="30"/>
      <c r="H9" s="122">
        <v>0.375</v>
      </c>
      <c r="I9" s="122">
        <v>0.39400000000000002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29</v>
      </c>
      <c r="D12" s="29">
        <v>30</v>
      </c>
      <c r="E12" s="29">
        <v>30</v>
      </c>
      <c r="F12" s="30"/>
      <c r="G12" s="30"/>
      <c r="H12" s="122">
        <v>0.497</v>
      </c>
      <c r="I12" s="122">
        <v>0.51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52</v>
      </c>
      <c r="D13" s="37">
        <v>55</v>
      </c>
      <c r="E13" s="37">
        <v>55</v>
      </c>
      <c r="F13" s="38">
        <v>100</v>
      </c>
      <c r="G13" s="39"/>
      <c r="H13" s="123">
        <v>0.872</v>
      </c>
      <c r="I13" s="124">
        <v>0.90400000000000003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8</v>
      </c>
      <c r="D34" s="29">
        <v>4</v>
      </c>
      <c r="E34" s="29">
        <v>4</v>
      </c>
      <c r="F34" s="30"/>
      <c r="G34" s="30"/>
      <c r="H34" s="122">
        <v>0.16</v>
      </c>
      <c r="I34" s="122">
        <v>7.0000000000000007E-2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1</v>
      </c>
      <c r="D36" s="29">
        <v>1</v>
      </c>
      <c r="E36" s="29">
        <v>1</v>
      </c>
      <c r="F36" s="30"/>
      <c r="G36" s="30"/>
      <c r="H36" s="122">
        <v>1.7999999999999999E-2</v>
      </c>
      <c r="I36" s="122">
        <v>1.7000000000000001E-2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9</v>
      </c>
      <c r="D37" s="37">
        <v>5</v>
      </c>
      <c r="E37" s="37">
        <v>5</v>
      </c>
      <c r="F37" s="38">
        <v>100</v>
      </c>
      <c r="G37" s="39"/>
      <c r="H37" s="123">
        <v>0.17799999999999999</v>
      </c>
      <c r="I37" s="124">
        <v>8.7000000000000008E-2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115</v>
      </c>
      <c r="D39" s="37">
        <v>115</v>
      </c>
      <c r="E39" s="37">
        <v>110</v>
      </c>
      <c r="F39" s="38">
        <v>95.652173913043484</v>
      </c>
      <c r="G39" s="39"/>
      <c r="H39" s="123">
        <v>2.5790000000000002</v>
      </c>
      <c r="I39" s="124">
        <v>2.58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1012</v>
      </c>
      <c r="D66" s="37">
        <v>1012</v>
      </c>
      <c r="E66" s="37">
        <v>310</v>
      </c>
      <c r="F66" s="38">
        <v>30.632411067193676</v>
      </c>
      <c r="G66" s="39"/>
      <c r="H66" s="123">
        <v>20.5</v>
      </c>
      <c r="I66" s="124">
        <v>29.652000000000001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52</v>
      </c>
      <c r="D72" s="29">
        <v>48</v>
      </c>
      <c r="E72" s="29">
        <v>68</v>
      </c>
      <c r="F72" s="30"/>
      <c r="G72" s="30"/>
      <c r="H72" s="122">
        <v>0.96399999999999997</v>
      </c>
      <c r="I72" s="122">
        <v>0.96699999999999997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550</v>
      </c>
      <c r="D73" s="29">
        <v>423</v>
      </c>
      <c r="E73" s="29">
        <v>490</v>
      </c>
      <c r="F73" s="30"/>
      <c r="G73" s="30"/>
      <c r="H73" s="122">
        <v>13.2</v>
      </c>
      <c r="I73" s="122">
        <v>11.824999999999999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33</v>
      </c>
      <c r="D75" s="29">
        <v>35</v>
      </c>
      <c r="E75" s="29">
        <v>35</v>
      </c>
      <c r="F75" s="30"/>
      <c r="G75" s="30"/>
      <c r="H75" s="122">
        <v>1.08</v>
      </c>
      <c r="I75" s="122">
        <v>1.292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8</v>
      </c>
      <c r="D76" s="29">
        <v>4</v>
      </c>
      <c r="E76" s="29">
        <v>4</v>
      </c>
      <c r="F76" s="30"/>
      <c r="G76" s="30"/>
      <c r="H76" s="122">
        <v>0.192</v>
      </c>
      <c r="I76" s="122">
        <v>0.1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173</v>
      </c>
      <c r="D78" s="29">
        <v>140</v>
      </c>
      <c r="E78" s="29">
        <v>140</v>
      </c>
      <c r="F78" s="30"/>
      <c r="G78" s="30"/>
      <c r="H78" s="122">
        <v>6.0019999999999998</v>
      </c>
      <c r="I78" s="122">
        <v>3.92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100</v>
      </c>
      <c r="D79" s="29">
        <v>100</v>
      </c>
      <c r="E79" s="29">
        <v>200</v>
      </c>
      <c r="F79" s="30"/>
      <c r="G79" s="30"/>
      <c r="H79" s="122">
        <v>2.2999999999999998</v>
      </c>
      <c r="I79" s="122">
        <v>1.5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916</v>
      </c>
      <c r="D80" s="37">
        <v>750</v>
      </c>
      <c r="E80" s="37">
        <v>937</v>
      </c>
      <c r="F80" s="38">
        <v>124.93333333333334</v>
      </c>
      <c r="G80" s="39"/>
      <c r="H80" s="123">
        <v>23.738</v>
      </c>
      <c r="I80" s="124">
        <v>19.603999999999999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505</v>
      </c>
      <c r="D82" s="29">
        <v>504</v>
      </c>
      <c r="E82" s="29">
        <v>505</v>
      </c>
      <c r="F82" s="30"/>
      <c r="G82" s="30"/>
      <c r="H82" s="122">
        <v>18.908000000000001</v>
      </c>
      <c r="I82" s="122">
        <v>13.359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708</v>
      </c>
      <c r="D83" s="29">
        <v>708</v>
      </c>
      <c r="E83" s="29">
        <v>708</v>
      </c>
      <c r="F83" s="30"/>
      <c r="G83" s="30"/>
      <c r="H83" s="122">
        <v>15.481</v>
      </c>
      <c r="I83" s="122">
        <v>14.553000000000001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1213</v>
      </c>
      <c r="D84" s="37">
        <v>1212</v>
      </c>
      <c r="E84" s="37">
        <v>1213</v>
      </c>
      <c r="F84" s="38">
        <v>100.08250825082509</v>
      </c>
      <c r="G84" s="39"/>
      <c r="H84" s="123">
        <v>34.389000000000003</v>
      </c>
      <c r="I84" s="124">
        <v>27.911999999999999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3317</v>
      </c>
      <c r="D87" s="48">
        <v>3149</v>
      </c>
      <c r="E87" s="48">
        <v>2630</v>
      </c>
      <c r="F87" s="49">
        <v>83.518577326135286</v>
      </c>
      <c r="G87" s="39"/>
      <c r="H87" s="127">
        <v>82.256</v>
      </c>
      <c r="I87" s="128">
        <v>80.739000000000004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8">
    <pageSetUpPr fitToPage="1"/>
  </sheetPr>
  <dimension ref="A1:K625"/>
  <sheetViews>
    <sheetView view="pageBreakPreview" topLeftCell="A29" zoomScale="80" zoomScaleNormal="100" zoomScaleSheetLayoutView="80" workbookViewId="0">
      <selection activeCell="A54" sqref="A54:XFD54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41</v>
      </c>
      <c r="D9" s="29">
        <v>45</v>
      </c>
      <c r="E9" s="29">
        <v>39</v>
      </c>
      <c r="F9" s="30"/>
      <c r="G9" s="30"/>
      <c r="H9" s="122">
        <v>0.621</v>
      </c>
      <c r="I9" s="122">
        <v>0.71199999999999997</v>
      </c>
      <c r="J9" s="122">
        <v>0.57799999999999996</v>
      </c>
      <c r="K9" s="31"/>
    </row>
    <row r="10" spans="1:11" s="32" customFormat="1" ht="11.25" customHeight="1" x14ac:dyDescent="0.3">
      <c r="A10" s="34" t="s">
        <v>9</v>
      </c>
      <c r="B10" s="28"/>
      <c r="C10" s="29">
        <v>570</v>
      </c>
      <c r="D10" s="29">
        <v>508</v>
      </c>
      <c r="E10" s="29">
        <v>570</v>
      </c>
      <c r="F10" s="30"/>
      <c r="G10" s="30"/>
      <c r="H10" s="122">
        <v>8.5500000000000007</v>
      </c>
      <c r="I10" s="122">
        <v>8.5500000000000007</v>
      </c>
      <c r="J10" s="122">
        <v>8.1280000000000001</v>
      </c>
      <c r="K10" s="31"/>
    </row>
    <row r="11" spans="1:11" s="32" customFormat="1" ht="11.25" customHeight="1" x14ac:dyDescent="0.3">
      <c r="A11" s="27" t="s">
        <v>10</v>
      </c>
      <c r="B11" s="28"/>
      <c r="C11" s="29">
        <v>608</v>
      </c>
      <c r="D11" s="29">
        <v>544</v>
      </c>
      <c r="E11" s="29">
        <v>582</v>
      </c>
      <c r="F11" s="30"/>
      <c r="G11" s="30"/>
      <c r="H11" s="122">
        <v>9.59</v>
      </c>
      <c r="I11" s="122">
        <v>8.16</v>
      </c>
      <c r="J11" s="122">
        <v>9.1259999999999994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20</v>
      </c>
      <c r="D12" s="29">
        <v>18</v>
      </c>
      <c r="E12" s="29">
        <v>19</v>
      </c>
      <c r="F12" s="30"/>
      <c r="G12" s="30"/>
      <c r="H12" s="122">
        <v>0.251</v>
      </c>
      <c r="I12" s="122">
        <v>0.23899999999999999</v>
      </c>
      <c r="J12" s="122">
        <v>0.24199999999999999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1239</v>
      </c>
      <c r="D13" s="37">
        <v>1115</v>
      </c>
      <c r="E13" s="37">
        <v>1210</v>
      </c>
      <c r="F13" s="38">
        <v>108.5201793721973</v>
      </c>
      <c r="G13" s="39"/>
      <c r="H13" s="123">
        <v>19.012000000000004</v>
      </c>
      <c r="I13" s="124">
        <f>I9+I10+I11+I12</f>
        <v>17.661000000000001</v>
      </c>
      <c r="J13" s="124">
        <v>18.074000000000002</v>
      </c>
      <c r="K13" s="40">
        <f>IF(AND(I13&gt;0,J13&gt;0),J13*100/I13,"")</f>
        <v>102.33848592944906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138</v>
      </c>
      <c r="D17" s="37">
        <v>147</v>
      </c>
      <c r="E17" s="37">
        <v>147</v>
      </c>
      <c r="F17" s="38">
        <v>100</v>
      </c>
      <c r="G17" s="39"/>
      <c r="H17" s="123">
        <v>3.484</v>
      </c>
      <c r="I17" s="124">
        <v>4.41</v>
      </c>
      <c r="J17" s="124">
        <v>5.1449999999999996</v>
      </c>
      <c r="K17" s="40">
        <v>116.66666666666666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916</v>
      </c>
      <c r="D19" s="29">
        <v>888</v>
      </c>
      <c r="E19" s="29">
        <v>789</v>
      </c>
      <c r="F19" s="30"/>
      <c r="G19" s="30"/>
      <c r="H19" s="122">
        <v>34.81</v>
      </c>
      <c r="I19" s="122">
        <v>24.864999999999998</v>
      </c>
      <c r="J19" s="122">
        <v>30.372</v>
      </c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10</v>
      </c>
      <c r="D21" s="29">
        <v>10</v>
      </c>
      <c r="E21" s="29">
        <v>12</v>
      </c>
      <c r="F21" s="30"/>
      <c r="G21" s="30"/>
      <c r="H21" s="122">
        <v>0.24</v>
      </c>
      <c r="I21" s="122">
        <v>0.30099999999999999</v>
      </c>
      <c r="J21" s="122">
        <v>0.36</v>
      </c>
      <c r="K21" s="31"/>
    </row>
    <row r="22" spans="1:11" s="23" customFormat="1" ht="11.25" customHeight="1" x14ac:dyDescent="0.3">
      <c r="A22" s="35" t="s">
        <v>18</v>
      </c>
      <c r="B22" s="36"/>
      <c r="C22" s="37">
        <v>926</v>
      </c>
      <c r="D22" s="37">
        <v>898</v>
      </c>
      <c r="E22" s="37">
        <v>801</v>
      </c>
      <c r="F22" s="38">
        <v>89.198218262806236</v>
      </c>
      <c r="G22" s="39"/>
      <c r="H22" s="123">
        <v>35.050000000000004</v>
      </c>
      <c r="I22" s="124">
        <v>25.165999999999997</v>
      </c>
      <c r="J22" s="124">
        <v>30.731999999999999</v>
      </c>
      <c r="K22" s="40">
        <v>122.11714217595168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162</v>
      </c>
      <c r="D24" s="37">
        <v>163</v>
      </c>
      <c r="E24" s="37">
        <v>151</v>
      </c>
      <c r="F24" s="38">
        <v>92.638036809815958</v>
      </c>
      <c r="G24" s="39"/>
      <c r="H24" s="123">
        <v>3.403</v>
      </c>
      <c r="I24" s="124">
        <v>2.847</v>
      </c>
      <c r="J24" s="124">
        <v>3.19</v>
      </c>
      <c r="K24" s="40">
        <v>112.04776958201616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310</v>
      </c>
      <c r="D26" s="37">
        <v>238</v>
      </c>
      <c r="E26" s="37">
        <v>250</v>
      </c>
      <c r="F26" s="38">
        <v>105.04201680672269</v>
      </c>
      <c r="G26" s="39"/>
      <c r="H26" s="123">
        <v>15.5</v>
      </c>
      <c r="I26" s="124">
        <v>12.59</v>
      </c>
      <c r="J26" s="124">
        <v>13.9</v>
      </c>
      <c r="K26" s="40">
        <v>110.40508339952343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26</v>
      </c>
      <c r="D28" s="29">
        <v>49</v>
      </c>
      <c r="E28" s="29">
        <v>53</v>
      </c>
      <c r="F28" s="30"/>
      <c r="G28" s="30"/>
      <c r="H28" s="122">
        <v>0.54400000000000004</v>
      </c>
      <c r="I28" s="122">
        <v>1.175</v>
      </c>
      <c r="J28" s="122">
        <v>1.7</v>
      </c>
      <c r="K28" s="31"/>
    </row>
    <row r="29" spans="1:11" s="32" customFormat="1" ht="11.25" customHeight="1" x14ac:dyDescent="0.3">
      <c r="A29" s="34" t="s">
        <v>22</v>
      </c>
      <c r="B29" s="28"/>
      <c r="C29" s="29">
        <v>173</v>
      </c>
      <c r="D29" s="29">
        <v>181</v>
      </c>
      <c r="E29" s="29">
        <v>230</v>
      </c>
      <c r="F29" s="30"/>
      <c r="G29" s="30"/>
      <c r="H29" s="122">
        <v>4.3250000000000002</v>
      </c>
      <c r="I29" s="122">
        <v>3.1669999999999998</v>
      </c>
      <c r="J29" s="122">
        <v>3.91</v>
      </c>
      <c r="K29" s="31"/>
    </row>
    <row r="30" spans="1:11" s="32" customFormat="1" ht="11.25" customHeight="1" x14ac:dyDescent="0.3">
      <c r="A30" s="34" t="s">
        <v>23</v>
      </c>
      <c r="B30" s="28"/>
      <c r="C30" s="29">
        <v>45</v>
      </c>
      <c r="D30" s="29">
        <v>35</v>
      </c>
      <c r="E30" s="29">
        <v>12</v>
      </c>
      <c r="F30" s="30"/>
      <c r="G30" s="30"/>
      <c r="H30" s="122">
        <v>1.575</v>
      </c>
      <c r="I30" s="122">
        <v>1.2250000000000001</v>
      </c>
      <c r="J30" s="122">
        <v>0.42899999999999999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244</v>
      </c>
      <c r="D31" s="37">
        <v>265</v>
      </c>
      <c r="E31" s="37">
        <v>295</v>
      </c>
      <c r="F31" s="38">
        <v>111.32075471698113</v>
      </c>
      <c r="G31" s="39"/>
      <c r="H31" s="123">
        <v>6.444</v>
      </c>
      <c r="I31" s="124">
        <v>5.5670000000000002</v>
      </c>
      <c r="J31" s="124">
        <v>6.0390000000000006</v>
      </c>
      <c r="K31" s="40">
        <v>108.47853421950782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20</v>
      </c>
      <c r="D33" s="29">
        <v>14</v>
      </c>
      <c r="E33" s="29">
        <v>14</v>
      </c>
      <c r="F33" s="30"/>
      <c r="G33" s="30"/>
      <c r="H33" s="122">
        <v>0.58299999999999996</v>
      </c>
      <c r="I33" s="122">
        <v>0.41099999999999998</v>
      </c>
      <c r="J33" s="122">
        <v>0.41299999999999998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11</v>
      </c>
      <c r="D34" s="29">
        <v>10</v>
      </c>
      <c r="E34" s="29">
        <v>6</v>
      </c>
      <c r="F34" s="30"/>
      <c r="G34" s="30"/>
      <c r="H34" s="122">
        <v>0.58299999999999996</v>
      </c>
      <c r="I34" s="122">
        <v>0.14599999999999999</v>
      </c>
      <c r="J34" s="122">
        <v>6.8000000000000005E-2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7</v>
      </c>
      <c r="D35" s="29">
        <v>3</v>
      </c>
      <c r="E35" s="29">
        <v>3</v>
      </c>
      <c r="F35" s="30"/>
      <c r="G35" s="30"/>
      <c r="H35" s="122">
        <v>0.161</v>
      </c>
      <c r="I35" s="122">
        <v>1.9E-2</v>
      </c>
      <c r="J35" s="122">
        <v>8.5999999999999993E-2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>
        <v>1</v>
      </c>
      <c r="E36" s="29">
        <v>1</v>
      </c>
      <c r="F36" s="30"/>
      <c r="G36" s="30"/>
      <c r="H36" s="122"/>
      <c r="I36" s="122">
        <v>1.7999999999999999E-2</v>
      </c>
      <c r="J36" s="122">
        <v>1.7999999999999999E-2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38</v>
      </c>
      <c r="D37" s="37">
        <v>28</v>
      </c>
      <c r="E37" s="37">
        <v>24</v>
      </c>
      <c r="F37" s="38">
        <v>85.714285714285708</v>
      </c>
      <c r="G37" s="39"/>
      <c r="H37" s="123">
        <v>1.327</v>
      </c>
      <c r="I37" s="124">
        <v>0.59399999999999997</v>
      </c>
      <c r="J37" s="124">
        <v>0.58499999999999996</v>
      </c>
      <c r="K37" s="40">
        <v>98.484848484848484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280</v>
      </c>
      <c r="D39" s="37">
        <v>278</v>
      </c>
      <c r="E39" s="37">
        <v>265</v>
      </c>
      <c r="F39" s="38">
        <v>95.323741007194243</v>
      </c>
      <c r="G39" s="39"/>
      <c r="H39" s="123">
        <v>9.1</v>
      </c>
      <c r="I39" s="124">
        <v>8.4749999999999996</v>
      </c>
      <c r="J39" s="124">
        <v>8.1</v>
      </c>
      <c r="K39" s="40">
        <v>95.575221238938056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1178</v>
      </c>
      <c r="D41" s="29">
        <v>1037</v>
      </c>
      <c r="E41" s="29">
        <v>1039</v>
      </c>
      <c r="F41" s="30"/>
      <c r="G41" s="30"/>
      <c r="H41" s="122">
        <v>60.536999999999999</v>
      </c>
      <c r="I41" s="122">
        <v>50.896999999999998</v>
      </c>
      <c r="J41" s="122">
        <v>57.674999999999997</v>
      </c>
      <c r="K41" s="31"/>
    </row>
    <row r="42" spans="1:11" s="32" customFormat="1" ht="11.25" customHeight="1" x14ac:dyDescent="0.3">
      <c r="A42" s="34" t="s">
        <v>32</v>
      </c>
      <c r="B42" s="28"/>
      <c r="C42" s="29">
        <v>1389</v>
      </c>
      <c r="D42" s="29">
        <v>1286</v>
      </c>
      <c r="E42" s="29">
        <v>1169</v>
      </c>
      <c r="F42" s="30"/>
      <c r="G42" s="30"/>
      <c r="H42" s="122">
        <v>56.948999999999998</v>
      </c>
      <c r="I42" s="122">
        <v>44.61</v>
      </c>
      <c r="J42" s="122">
        <v>47.344999999999999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1278</v>
      </c>
      <c r="D43" s="29">
        <v>1124</v>
      </c>
      <c r="E43" s="29">
        <v>1134</v>
      </c>
      <c r="F43" s="30"/>
      <c r="G43" s="30"/>
      <c r="H43" s="122">
        <v>60.066000000000003</v>
      </c>
      <c r="I43" s="122">
        <v>42.686</v>
      </c>
      <c r="J43" s="122">
        <v>55.566000000000003</v>
      </c>
      <c r="K43" s="31"/>
    </row>
    <row r="44" spans="1:11" s="32" customFormat="1" ht="11.25" customHeight="1" x14ac:dyDescent="0.3">
      <c r="A44" s="34" t="s">
        <v>34</v>
      </c>
      <c r="B44" s="28"/>
      <c r="C44" s="29">
        <v>818</v>
      </c>
      <c r="D44" s="29">
        <v>664</v>
      </c>
      <c r="E44" s="29">
        <v>675</v>
      </c>
      <c r="F44" s="30"/>
      <c r="G44" s="30"/>
      <c r="H44" s="122">
        <v>34.326999999999998</v>
      </c>
      <c r="I44" s="122">
        <v>24.763000000000002</v>
      </c>
      <c r="J44" s="122">
        <v>29.853999999999999</v>
      </c>
      <c r="K44" s="31"/>
    </row>
    <row r="45" spans="1:11" s="32" customFormat="1" ht="11.25" customHeight="1" x14ac:dyDescent="0.3">
      <c r="A45" s="34" t="s">
        <v>35</v>
      </c>
      <c r="B45" s="28"/>
      <c r="C45" s="29">
        <v>2419</v>
      </c>
      <c r="D45" s="29">
        <v>2462</v>
      </c>
      <c r="E45" s="29">
        <v>2721</v>
      </c>
      <c r="F45" s="30"/>
      <c r="G45" s="30"/>
      <c r="H45" s="122">
        <v>116.11199999999999</v>
      </c>
      <c r="I45" s="122">
        <v>118.176</v>
      </c>
      <c r="J45" s="122">
        <v>130.608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1472</v>
      </c>
      <c r="D46" s="29">
        <v>1486</v>
      </c>
      <c r="E46" s="29">
        <v>1499</v>
      </c>
      <c r="F46" s="30"/>
      <c r="G46" s="30"/>
      <c r="H46" s="122">
        <v>66.239999999999995</v>
      </c>
      <c r="I46" s="122">
        <v>59.44</v>
      </c>
      <c r="J46" s="122">
        <v>67.454999999999998</v>
      </c>
      <c r="K46" s="31"/>
    </row>
    <row r="47" spans="1:11" s="32" customFormat="1" ht="11.25" customHeight="1" x14ac:dyDescent="0.3">
      <c r="A47" s="34" t="s">
        <v>37</v>
      </c>
      <c r="B47" s="28"/>
      <c r="C47" s="29">
        <v>339</v>
      </c>
      <c r="D47" s="29">
        <v>296</v>
      </c>
      <c r="E47" s="29">
        <v>323</v>
      </c>
      <c r="F47" s="30"/>
      <c r="G47" s="30"/>
      <c r="H47" s="122">
        <v>14.238</v>
      </c>
      <c r="I47" s="122">
        <v>13.275</v>
      </c>
      <c r="J47" s="122">
        <v>13.888999999999999</v>
      </c>
      <c r="K47" s="31"/>
    </row>
    <row r="48" spans="1:11" s="32" customFormat="1" ht="11.25" customHeight="1" x14ac:dyDescent="0.3">
      <c r="A48" s="34" t="s">
        <v>38</v>
      </c>
      <c r="B48" s="28"/>
      <c r="C48" s="29">
        <v>2342</v>
      </c>
      <c r="D48" s="29">
        <v>2246</v>
      </c>
      <c r="E48" s="29">
        <v>2398</v>
      </c>
      <c r="F48" s="30"/>
      <c r="G48" s="30"/>
      <c r="H48" s="122">
        <v>121.78400000000001</v>
      </c>
      <c r="I48" s="122">
        <v>107.80800000000001</v>
      </c>
      <c r="J48" s="122">
        <v>124.696</v>
      </c>
      <c r="K48" s="31"/>
    </row>
    <row r="49" spans="1:11" s="32" customFormat="1" ht="11.25" customHeight="1" x14ac:dyDescent="0.3">
      <c r="A49" s="34" t="s">
        <v>39</v>
      </c>
      <c r="B49" s="28"/>
      <c r="C49" s="29">
        <v>497</v>
      </c>
      <c r="D49" s="29">
        <v>472</v>
      </c>
      <c r="E49" s="29">
        <v>460</v>
      </c>
      <c r="F49" s="30"/>
      <c r="G49" s="30"/>
      <c r="H49" s="122">
        <v>27.335000000000001</v>
      </c>
      <c r="I49" s="122">
        <v>23.6</v>
      </c>
      <c r="J49" s="122">
        <v>27.6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11732</v>
      </c>
      <c r="D50" s="37">
        <v>11073</v>
      </c>
      <c r="E50" s="37">
        <v>11418</v>
      </c>
      <c r="F50" s="38">
        <v>103.11568680574371</v>
      </c>
      <c r="G50" s="39"/>
      <c r="H50" s="123">
        <v>557.58800000000008</v>
      </c>
      <c r="I50" s="124">
        <v>485.255</v>
      </c>
      <c r="J50" s="124">
        <v>554.68799999999999</v>
      </c>
      <c r="K50" s="40">
        <v>114.30855941721362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79</v>
      </c>
      <c r="D52" s="37">
        <v>12</v>
      </c>
      <c r="E52" s="37">
        <v>14</v>
      </c>
      <c r="F52" s="38">
        <v>116.66666666666667</v>
      </c>
      <c r="G52" s="39"/>
      <c r="H52" s="123">
        <v>2.9449999999999998</v>
      </c>
      <c r="I52" s="124">
        <v>0.33900000000000002</v>
      </c>
      <c r="J52" s="124">
        <v>0.52700000000000002</v>
      </c>
      <c r="K52" s="40">
        <v>155.45722713864308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300</v>
      </c>
      <c r="D54" s="29">
        <v>200</v>
      </c>
      <c r="E54" s="29">
        <v>250</v>
      </c>
      <c r="F54" s="30"/>
      <c r="G54" s="30"/>
      <c r="H54" s="122">
        <v>9.4499999999999993</v>
      </c>
      <c r="I54" s="122">
        <v>6.8</v>
      </c>
      <c r="J54" s="122">
        <v>8.75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151</v>
      </c>
      <c r="D55" s="29">
        <v>98</v>
      </c>
      <c r="E55" s="29">
        <v>86</v>
      </c>
      <c r="F55" s="30"/>
      <c r="G55" s="30"/>
      <c r="H55" s="122">
        <v>4.53</v>
      </c>
      <c r="I55" s="122">
        <v>3.1459999999999999</v>
      </c>
      <c r="J55" s="122">
        <v>2.6659999999999999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80</v>
      </c>
      <c r="D58" s="29">
        <v>90</v>
      </c>
      <c r="E58" s="29">
        <v>71</v>
      </c>
      <c r="F58" s="30"/>
      <c r="G58" s="30"/>
      <c r="H58" s="122">
        <v>2.88</v>
      </c>
      <c r="I58" s="122">
        <v>1.44</v>
      </c>
      <c r="J58" s="122">
        <v>1.42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531</v>
      </c>
      <c r="D59" s="37">
        <v>388</v>
      </c>
      <c r="E59" s="37">
        <v>407</v>
      </c>
      <c r="F59" s="38">
        <v>104.89690721649484</v>
      </c>
      <c r="G59" s="39"/>
      <c r="H59" s="123">
        <v>16.86</v>
      </c>
      <c r="I59" s="124">
        <v>11.385999999999999</v>
      </c>
      <c r="J59" s="124">
        <v>12.836</v>
      </c>
      <c r="K59" s="40">
        <v>112.73493764271915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216</v>
      </c>
      <c r="D61" s="29">
        <v>196</v>
      </c>
      <c r="E61" s="29">
        <v>216</v>
      </c>
      <c r="F61" s="30"/>
      <c r="G61" s="30"/>
      <c r="H61" s="122">
        <v>5.4</v>
      </c>
      <c r="I61" s="122">
        <v>4.8659999999999997</v>
      </c>
      <c r="J61" s="122">
        <v>6.48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103</v>
      </c>
      <c r="D62" s="29">
        <v>104</v>
      </c>
      <c r="E62" s="29">
        <v>104</v>
      </c>
      <c r="F62" s="30"/>
      <c r="G62" s="30"/>
      <c r="H62" s="122">
        <v>1.5049999999999999</v>
      </c>
      <c r="I62" s="122">
        <v>1.528</v>
      </c>
      <c r="J62" s="122">
        <v>1.234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115</v>
      </c>
      <c r="D63" s="29">
        <v>115</v>
      </c>
      <c r="E63" s="29">
        <v>118</v>
      </c>
      <c r="F63" s="30"/>
      <c r="G63" s="30"/>
      <c r="H63" s="122">
        <v>2.1850000000000001</v>
      </c>
      <c r="I63" s="122">
        <v>2.1850000000000001</v>
      </c>
      <c r="J63" s="122">
        <v>2.242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434</v>
      </c>
      <c r="D64" s="37">
        <v>415</v>
      </c>
      <c r="E64" s="37">
        <v>438</v>
      </c>
      <c r="F64" s="38">
        <v>105.5421686746988</v>
      </c>
      <c r="G64" s="39"/>
      <c r="H64" s="123">
        <v>9.09</v>
      </c>
      <c r="I64" s="124">
        <v>8.5790000000000006</v>
      </c>
      <c r="J64" s="124">
        <v>9.9559999999999995</v>
      </c>
      <c r="K64" s="40">
        <v>116.05082177409953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340</v>
      </c>
      <c r="D66" s="37">
        <v>276</v>
      </c>
      <c r="E66" s="37">
        <v>450</v>
      </c>
      <c r="F66" s="38">
        <v>163.04347826086956</v>
      </c>
      <c r="G66" s="39"/>
      <c r="H66" s="123">
        <v>8.8740000000000006</v>
      </c>
      <c r="I66" s="124">
        <v>12.9</v>
      </c>
      <c r="J66" s="124">
        <v>13.545</v>
      </c>
      <c r="K66" s="40">
        <v>105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56</v>
      </c>
      <c r="D72" s="29">
        <v>86</v>
      </c>
      <c r="E72" s="29">
        <v>86</v>
      </c>
      <c r="F72" s="30"/>
      <c r="G72" s="30"/>
      <c r="H72" s="122">
        <v>1.202</v>
      </c>
      <c r="I72" s="122">
        <v>2.0640000000000001</v>
      </c>
      <c r="J72" s="122">
        <v>2.5680000000000001</v>
      </c>
      <c r="K72" s="31"/>
    </row>
    <row r="73" spans="1:11" s="32" customFormat="1" ht="11.25" customHeight="1" x14ac:dyDescent="0.3">
      <c r="A73" s="34" t="s">
        <v>57</v>
      </c>
      <c r="B73" s="28"/>
      <c r="C73" s="29">
        <v>305</v>
      </c>
      <c r="D73" s="29">
        <v>310</v>
      </c>
      <c r="E73" s="29">
        <v>261</v>
      </c>
      <c r="F73" s="30"/>
      <c r="G73" s="30"/>
      <c r="H73" s="122">
        <v>5.9539999999999997</v>
      </c>
      <c r="I73" s="122">
        <v>9.6720000000000006</v>
      </c>
      <c r="J73" s="122">
        <v>6.3120000000000003</v>
      </c>
      <c r="K73" s="31"/>
    </row>
    <row r="74" spans="1:11" s="32" customFormat="1" ht="11.25" customHeight="1" x14ac:dyDescent="0.3">
      <c r="A74" s="34" t="s">
        <v>58</v>
      </c>
      <c r="B74" s="28"/>
      <c r="C74" s="29">
        <v>60</v>
      </c>
      <c r="D74" s="29">
        <v>48</v>
      </c>
      <c r="E74" s="29">
        <v>45</v>
      </c>
      <c r="F74" s="30"/>
      <c r="G74" s="30"/>
      <c r="H74" s="122">
        <v>1.1850000000000001</v>
      </c>
      <c r="I74" s="122">
        <v>1.44</v>
      </c>
      <c r="J74" s="122">
        <v>1.35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27</v>
      </c>
      <c r="D75" s="29">
        <v>9</v>
      </c>
      <c r="E75" s="29">
        <v>10</v>
      </c>
      <c r="F75" s="30"/>
      <c r="G75" s="30"/>
      <c r="H75" s="122">
        <v>0.83599999999999997</v>
      </c>
      <c r="I75" s="122">
        <v>0.41499999999999998</v>
      </c>
      <c r="J75" s="122">
        <v>0.3</v>
      </c>
      <c r="K75" s="31"/>
    </row>
    <row r="76" spans="1:11" s="32" customFormat="1" ht="11.25" customHeight="1" x14ac:dyDescent="0.3">
      <c r="A76" s="34" t="s">
        <v>60</v>
      </c>
      <c r="B76" s="28"/>
      <c r="C76" s="29">
        <v>15</v>
      </c>
      <c r="D76" s="29">
        <v>5</v>
      </c>
      <c r="E76" s="29">
        <v>1</v>
      </c>
      <c r="F76" s="30"/>
      <c r="G76" s="30"/>
      <c r="H76" s="122">
        <v>0.375</v>
      </c>
      <c r="I76" s="122">
        <v>0.1</v>
      </c>
      <c r="J76" s="122">
        <v>1.7999999999999999E-2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15</v>
      </c>
      <c r="D77" s="29">
        <v>19</v>
      </c>
      <c r="E77" s="29">
        <v>19</v>
      </c>
      <c r="F77" s="30"/>
      <c r="G77" s="30"/>
      <c r="H77" s="122">
        <v>0.375</v>
      </c>
      <c r="I77" s="122">
        <v>0.55100000000000005</v>
      </c>
      <c r="J77" s="122">
        <v>0.55100000000000005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200</v>
      </c>
      <c r="D78" s="29">
        <v>233</v>
      </c>
      <c r="E78" s="29">
        <v>160</v>
      </c>
      <c r="F78" s="30"/>
      <c r="G78" s="30"/>
      <c r="H78" s="122">
        <v>6</v>
      </c>
      <c r="I78" s="122">
        <v>6.6539999999999999</v>
      </c>
      <c r="J78" s="122">
        <v>5.28</v>
      </c>
      <c r="K78" s="31"/>
    </row>
    <row r="79" spans="1:11" s="32" customFormat="1" ht="11.25" customHeight="1" x14ac:dyDescent="0.3">
      <c r="A79" s="34" t="s">
        <v>63</v>
      </c>
      <c r="B79" s="28"/>
      <c r="C79" s="29">
        <v>300</v>
      </c>
      <c r="D79" s="29">
        <v>300</v>
      </c>
      <c r="E79" s="29">
        <v>200</v>
      </c>
      <c r="F79" s="30"/>
      <c r="G79" s="30"/>
      <c r="H79" s="122">
        <v>9</v>
      </c>
      <c r="I79" s="122">
        <v>9</v>
      </c>
      <c r="J79" s="122">
        <v>6</v>
      </c>
      <c r="K79" s="31"/>
    </row>
    <row r="80" spans="1:11" s="23" customFormat="1" ht="11.25" customHeight="1" x14ac:dyDescent="0.3">
      <c r="A80" s="41" t="s">
        <v>64</v>
      </c>
      <c r="B80" s="36"/>
      <c r="C80" s="37">
        <v>978</v>
      </c>
      <c r="D80" s="37">
        <v>1010</v>
      </c>
      <c r="E80" s="37">
        <v>782</v>
      </c>
      <c r="F80" s="38">
        <v>77.425742574257427</v>
      </c>
      <c r="G80" s="39"/>
      <c r="H80" s="123">
        <v>24.927</v>
      </c>
      <c r="I80" s="124">
        <v>29.896000000000001</v>
      </c>
      <c r="J80" s="124">
        <v>22.379000000000001</v>
      </c>
      <c r="K80" s="40">
        <v>74.856168049237354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193</v>
      </c>
      <c r="D82" s="29">
        <v>174</v>
      </c>
      <c r="E82" s="29">
        <v>174</v>
      </c>
      <c r="F82" s="30"/>
      <c r="G82" s="30"/>
      <c r="H82" s="122">
        <v>3.387</v>
      </c>
      <c r="I82" s="122">
        <v>6.15</v>
      </c>
      <c r="J82" s="122">
        <v>6.15</v>
      </c>
      <c r="K82" s="31"/>
    </row>
    <row r="83" spans="1:11" s="32" customFormat="1" ht="11.25" customHeight="1" x14ac:dyDescent="0.3">
      <c r="A83" s="34" t="s">
        <v>66</v>
      </c>
      <c r="B83" s="28"/>
      <c r="C83" s="29">
        <v>343</v>
      </c>
      <c r="D83" s="29">
        <v>371</v>
      </c>
      <c r="E83" s="29">
        <v>371</v>
      </c>
      <c r="F83" s="30"/>
      <c r="G83" s="30"/>
      <c r="H83" s="122">
        <v>6.468</v>
      </c>
      <c r="I83" s="122">
        <v>8.0749999999999993</v>
      </c>
      <c r="J83" s="122">
        <v>8.0749999999999993</v>
      </c>
      <c r="K83" s="31"/>
    </row>
    <row r="84" spans="1:11" s="23" customFormat="1" ht="11.25" customHeight="1" x14ac:dyDescent="0.3">
      <c r="A84" s="35" t="s">
        <v>67</v>
      </c>
      <c r="B84" s="36"/>
      <c r="C84" s="37">
        <v>536</v>
      </c>
      <c r="D84" s="37">
        <v>545</v>
      </c>
      <c r="E84" s="37">
        <v>545</v>
      </c>
      <c r="F84" s="38">
        <v>100</v>
      </c>
      <c r="G84" s="39"/>
      <c r="H84" s="123">
        <v>9.8550000000000004</v>
      </c>
      <c r="I84" s="124">
        <v>14.225</v>
      </c>
      <c r="J84" s="124">
        <v>14.225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17967</v>
      </c>
      <c r="D87" s="48">
        <v>16851</v>
      </c>
      <c r="E87" s="48">
        <v>17197</v>
      </c>
      <c r="F87" s="49">
        <v>102.05329060589877</v>
      </c>
      <c r="G87" s="39"/>
      <c r="H87" s="127">
        <v>723.45900000000029</v>
      </c>
      <c r="I87" s="128">
        <f>I84+I80+I70+I66+I64+I59+I52+I50+I39+I37+I31+I26+I24+I22+I17+I13</f>
        <v>639.88999999999987</v>
      </c>
      <c r="J87" s="128">
        <v>713.92100000000005</v>
      </c>
      <c r="K87" s="49">
        <f>IF(AND(I87&gt;0,J87&gt;0),J87*100/I87,"")</f>
        <v>111.56933222897689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9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4655</v>
      </c>
      <c r="D9" s="29">
        <v>4445</v>
      </c>
      <c r="E9" s="29">
        <v>4419</v>
      </c>
      <c r="F9" s="30"/>
      <c r="G9" s="30"/>
      <c r="H9" s="122">
        <v>102.727</v>
      </c>
      <c r="I9" s="122">
        <v>72.626999999999995</v>
      </c>
      <c r="J9" s="122">
        <v>85.733999999999995</v>
      </c>
      <c r="K9" s="31"/>
    </row>
    <row r="10" spans="1:11" s="32" customFormat="1" ht="11.25" customHeight="1" x14ac:dyDescent="0.3">
      <c r="A10" s="34" t="s">
        <v>9</v>
      </c>
      <c r="B10" s="28"/>
      <c r="C10" s="29">
        <v>4522</v>
      </c>
      <c r="D10" s="29">
        <v>3466</v>
      </c>
      <c r="E10" s="29">
        <v>4238</v>
      </c>
      <c r="F10" s="30"/>
      <c r="G10" s="30"/>
      <c r="H10" s="122">
        <v>68.114999999999995</v>
      </c>
      <c r="I10" s="122">
        <v>46.814</v>
      </c>
      <c r="J10" s="122">
        <v>60.679000000000002</v>
      </c>
      <c r="K10" s="31"/>
    </row>
    <row r="11" spans="1:11" s="32" customFormat="1" ht="11.25" customHeight="1" x14ac:dyDescent="0.3">
      <c r="A11" s="27" t="s">
        <v>10</v>
      </c>
      <c r="B11" s="28"/>
      <c r="C11" s="29">
        <v>6598</v>
      </c>
      <c r="D11" s="29">
        <v>5527</v>
      </c>
      <c r="E11" s="29">
        <v>6324</v>
      </c>
      <c r="F11" s="30"/>
      <c r="G11" s="30"/>
      <c r="H11" s="122">
        <v>158.35</v>
      </c>
      <c r="I11" s="122">
        <v>116.68</v>
      </c>
      <c r="J11" s="122">
        <v>130.49600000000001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2927</v>
      </c>
      <c r="D12" s="29">
        <v>2392</v>
      </c>
      <c r="E12" s="29">
        <v>2789</v>
      </c>
      <c r="F12" s="30"/>
      <c r="G12" s="30"/>
      <c r="H12" s="122">
        <v>52.542000000000002</v>
      </c>
      <c r="I12" s="122">
        <v>49.093000000000004</v>
      </c>
      <c r="J12" s="122">
        <v>44.83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18702</v>
      </c>
      <c r="D13" s="37">
        <v>15830</v>
      </c>
      <c r="E13" s="37">
        <v>17770</v>
      </c>
      <c r="F13" s="38">
        <v>112.25521162349969</v>
      </c>
      <c r="G13" s="39"/>
      <c r="H13" s="123">
        <v>381.73400000000004</v>
      </c>
      <c r="I13" s="124">
        <v>285.214</v>
      </c>
      <c r="J13" s="124">
        <v>321.73899999999998</v>
      </c>
      <c r="K13" s="40">
        <v>112.80617360999109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420</v>
      </c>
      <c r="D15" s="37">
        <v>430</v>
      </c>
      <c r="E15" s="37">
        <v>340</v>
      </c>
      <c r="F15" s="38">
        <v>79.069767441860463</v>
      </c>
      <c r="G15" s="39"/>
      <c r="H15" s="123">
        <v>7.77</v>
      </c>
      <c r="I15" s="124">
        <v>7.74</v>
      </c>
      <c r="J15" s="124">
        <v>5.8</v>
      </c>
      <c r="K15" s="40">
        <v>74.935400516795866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138</v>
      </c>
      <c r="D17" s="37">
        <v>147</v>
      </c>
      <c r="E17" s="37">
        <v>147</v>
      </c>
      <c r="F17" s="38">
        <v>100</v>
      </c>
      <c r="G17" s="39"/>
      <c r="H17" s="123">
        <v>3.484</v>
      </c>
      <c r="I17" s="124">
        <v>4.41</v>
      </c>
      <c r="J17" s="124">
        <v>5.1449999999999996</v>
      </c>
      <c r="K17" s="40">
        <v>116.66666666666666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1243</v>
      </c>
      <c r="D19" s="29">
        <v>1242</v>
      </c>
      <c r="E19" s="29">
        <v>1177</v>
      </c>
      <c r="F19" s="30"/>
      <c r="G19" s="30"/>
      <c r="H19" s="122">
        <v>49.2</v>
      </c>
      <c r="I19" s="122">
        <v>37.244999999999997</v>
      </c>
      <c r="J19" s="122">
        <v>43.256999999999998</v>
      </c>
      <c r="K19" s="31"/>
    </row>
    <row r="20" spans="1:11" s="32" customFormat="1" ht="11.25" customHeight="1" x14ac:dyDescent="0.3">
      <c r="A20" s="34" t="s">
        <v>16</v>
      </c>
      <c r="B20" s="28"/>
      <c r="C20" s="29">
        <v>160</v>
      </c>
      <c r="D20" s="29">
        <v>150</v>
      </c>
      <c r="E20" s="29">
        <v>150</v>
      </c>
      <c r="F20" s="30"/>
      <c r="G20" s="30"/>
      <c r="H20" s="122">
        <v>3.5</v>
      </c>
      <c r="I20" s="122">
        <v>3.2149999999999999</v>
      </c>
      <c r="J20" s="122">
        <v>4.4400000000000004</v>
      </c>
      <c r="K20" s="31"/>
    </row>
    <row r="21" spans="1:11" s="32" customFormat="1" ht="11.25" customHeight="1" x14ac:dyDescent="0.3">
      <c r="A21" s="34" t="s">
        <v>17</v>
      </c>
      <c r="B21" s="28"/>
      <c r="C21" s="29">
        <v>205</v>
      </c>
      <c r="D21" s="29">
        <v>205</v>
      </c>
      <c r="E21" s="29">
        <v>214</v>
      </c>
      <c r="F21" s="30"/>
      <c r="G21" s="30"/>
      <c r="H21" s="122">
        <v>4.84</v>
      </c>
      <c r="I21" s="122">
        <v>4.9509999999999996</v>
      </c>
      <c r="J21" s="122">
        <v>5.899</v>
      </c>
      <c r="K21" s="31"/>
    </row>
    <row r="22" spans="1:11" s="23" customFormat="1" ht="11.25" customHeight="1" x14ac:dyDescent="0.3">
      <c r="A22" s="35" t="s">
        <v>18</v>
      </c>
      <c r="B22" s="36"/>
      <c r="C22" s="37">
        <v>1608</v>
      </c>
      <c r="D22" s="37">
        <v>1597</v>
      </c>
      <c r="E22" s="37">
        <v>1541</v>
      </c>
      <c r="F22" s="38">
        <v>96.493425172197874</v>
      </c>
      <c r="G22" s="39"/>
      <c r="H22" s="123">
        <v>57.540000000000006</v>
      </c>
      <c r="I22" s="124">
        <v>45.410999999999994</v>
      </c>
      <c r="J22" s="124">
        <v>53.595999999999997</v>
      </c>
      <c r="K22" s="40">
        <v>118.02426724802361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371</v>
      </c>
      <c r="D24" s="37">
        <v>313</v>
      </c>
      <c r="E24" s="37">
        <v>296</v>
      </c>
      <c r="F24" s="38">
        <v>94.568690095846648</v>
      </c>
      <c r="G24" s="39"/>
      <c r="H24" s="123">
        <v>12.101000000000001</v>
      </c>
      <c r="I24" s="124">
        <v>8.7260000000000009</v>
      </c>
      <c r="J24" s="124">
        <v>8.9269999999999996</v>
      </c>
      <c r="K24" s="40">
        <v>102.30346092138436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760</v>
      </c>
      <c r="D26" s="37">
        <v>634</v>
      </c>
      <c r="E26" s="37">
        <v>590</v>
      </c>
      <c r="F26" s="38">
        <v>93.059936908517344</v>
      </c>
      <c r="G26" s="39"/>
      <c r="H26" s="123">
        <v>38</v>
      </c>
      <c r="I26" s="124">
        <v>29.539000000000001</v>
      </c>
      <c r="J26" s="124">
        <v>30.5</v>
      </c>
      <c r="K26" s="40">
        <v>103.25332611124276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61</v>
      </c>
      <c r="D28" s="29">
        <v>114</v>
      </c>
      <c r="E28" s="29">
        <v>123</v>
      </c>
      <c r="F28" s="30"/>
      <c r="G28" s="30"/>
      <c r="H28" s="122">
        <v>1.679</v>
      </c>
      <c r="I28" s="122">
        <v>3.1320000000000001</v>
      </c>
      <c r="J28" s="122">
        <v>4.5</v>
      </c>
      <c r="K28" s="31"/>
    </row>
    <row r="29" spans="1:11" s="32" customFormat="1" ht="11.25" customHeight="1" x14ac:dyDescent="0.3">
      <c r="A29" s="34" t="s">
        <v>22</v>
      </c>
      <c r="B29" s="28"/>
      <c r="C29" s="29">
        <v>173</v>
      </c>
      <c r="D29" s="29">
        <v>181</v>
      </c>
      <c r="E29" s="29">
        <v>230</v>
      </c>
      <c r="F29" s="30"/>
      <c r="G29" s="30"/>
      <c r="H29" s="122">
        <v>4.3250000000000002</v>
      </c>
      <c r="I29" s="122">
        <v>3.1669999999999998</v>
      </c>
      <c r="J29" s="122">
        <v>3.91</v>
      </c>
      <c r="K29" s="31"/>
    </row>
    <row r="30" spans="1:11" s="32" customFormat="1" ht="11.25" customHeight="1" x14ac:dyDescent="0.3">
      <c r="A30" s="34" t="s">
        <v>23</v>
      </c>
      <c r="B30" s="28"/>
      <c r="C30" s="29">
        <v>200</v>
      </c>
      <c r="D30" s="29">
        <v>189</v>
      </c>
      <c r="E30" s="29">
        <v>175</v>
      </c>
      <c r="F30" s="30"/>
      <c r="G30" s="30"/>
      <c r="H30" s="122">
        <v>6.71</v>
      </c>
      <c r="I30" s="122">
        <v>6.42</v>
      </c>
      <c r="J30" s="122">
        <v>5.9390000000000001</v>
      </c>
      <c r="K30" s="31"/>
    </row>
    <row r="31" spans="1:11" s="23" customFormat="1" ht="11.25" customHeight="1" x14ac:dyDescent="0.3">
      <c r="A31" s="41" t="s">
        <v>24</v>
      </c>
      <c r="B31" s="36"/>
      <c r="C31" s="37">
        <v>434</v>
      </c>
      <c r="D31" s="37">
        <v>484</v>
      </c>
      <c r="E31" s="37">
        <v>528</v>
      </c>
      <c r="F31" s="38">
        <v>109.09090909090909</v>
      </c>
      <c r="G31" s="39"/>
      <c r="H31" s="123">
        <v>12.714</v>
      </c>
      <c r="I31" s="124">
        <v>12.718999999999999</v>
      </c>
      <c r="J31" s="124">
        <v>14.349</v>
      </c>
      <c r="K31" s="40">
        <v>112.81547291453732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292</v>
      </c>
      <c r="D33" s="29">
        <v>295</v>
      </c>
      <c r="E33" s="29">
        <v>246</v>
      </c>
      <c r="F33" s="30"/>
      <c r="G33" s="30"/>
      <c r="H33" s="122">
        <v>6.6749999999999998</v>
      </c>
      <c r="I33" s="122">
        <v>7.2779999999999996</v>
      </c>
      <c r="J33" s="122">
        <v>5.7320000000000002</v>
      </c>
      <c r="K33" s="31"/>
    </row>
    <row r="34" spans="1:11" s="32" customFormat="1" ht="11.25" customHeight="1" x14ac:dyDescent="0.3">
      <c r="A34" s="34" t="s">
        <v>26</v>
      </c>
      <c r="B34" s="28"/>
      <c r="C34" s="29">
        <v>239</v>
      </c>
      <c r="D34" s="29">
        <v>195</v>
      </c>
      <c r="E34" s="29">
        <v>110</v>
      </c>
      <c r="F34" s="30"/>
      <c r="G34" s="30"/>
      <c r="H34" s="122">
        <v>5.859</v>
      </c>
      <c r="I34" s="122">
        <v>4.5869999999999997</v>
      </c>
      <c r="J34" s="122">
        <v>2.2280000000000002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214</v>
      </c>
      <c r="D35" s="29">
        <v>172</v>
      </c>
      <c r="E35" s="29">
        <v>116</v>
      </c>
      <c r="F35" s="30"/>
      <c r="G35" s="30"/>
      <c r="H35" s="122">
        <v>4.9219999999999997</v>
      </c>
      <c r="I35" s="122">
        <v>3.5179999999999998</v>
      </c>
      <c r="J35" s="122">
        <v>2.496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182</v>
      </c>
      <c r="D36" s="29">
        <v>195</v>
      </c>
      <c r="E36" s="29">
        <v>212</v>
      </c>
      <c r="F36" s="30"/>
      <c r="G36" s="30"/>
      <c r="H36" s="122">
        <v>4.585</v>
      </c>
      <c r="I36" s="122">
        <v>4.04</v>
      </c>
      <c r="J36" s="122">
        <v>4.0350000000000001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927</v>
      </c>
      <c r="D37" s="37">
        <v>857</v>
      </c>
      <c r="E37" s="37">
        <v>684</v>
      </c>
      <c r="F37" s="38">
        <v>79.813302217036167</v>
      </c>
      <c r="G37" s="39"/>
      <c r="H37" s="123">
        <v>22.041</v>
      </c>
      <c r="I37" s="124">
        <v>19.422999999999998</v>
      </c>
      <c r="J37" s="124">
        <v>14.491000000000001</v>
      </c>
      <c r="K37" s="40">
        <v>74.60742418781858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1470</v>
      </c>
      <c r="D39" s="37">
        <v>1130</v>
      </c>
      <c r="E39" s="37">
        <v>1105</v>
      </c>
      <c r="F39" s="38">
        <v>97.787610619469021</v>
      </c>
      <c r="G39" s="39"/>
      <c r="H39" s="123">
        <v>47.7</v>
      </c>
      <c r="I39" s="124">
        <v>40.220999999999997</v>
      </c>
      <c r="J39" s="124">
        <v>39.58</v>
      </c>
      <c r="K39" s="40">
        <v>98.40630516396908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1408</v>
      </c>
      <c r="D41" s="29">
        <v>1279</v>
      </c>
      <c r="E41" s="29">
        <v>1294</v>
      </c>
      <c r="F41" s="30"/>
      <c r="G41" s="30"/>
      <c r="H41" s="122">
        <v>70.731999999999999</v>
      </c>
      <c r="I41" s="122">
        <v>61.429000000000002</v>
      </c>
      <c r="J41" s="122">
        <v>69.603999999999999</v>
      </c>
      <c r="K41" s="31"/>
    </row>
    <row r="42" spans="1:11" s="32" customFormat="1" ht="11.25" customHeight="1" x14ac:dyDescent="0.3">
      <c r="A42" s="34" t="s">
        <v>32</v>
      </c>
      <c r="B42" s="28"/>
      <c r="C42" s="29">
        <v>2140</v>
      </c>
      <c r="D42" s="29">
        <v>1979</v>
      </c>
      <c r="E42" s="29">
        <v>1799</v>
      </c>
      <c r="F42" s="30"/>
      <c r="G42" s="30"/>
      <c r="H42" s="122">
        <v>87.364999999999995</v>
      </c>
      <c r="I42" s="122">
        <v>67.063000000000002</v>
      </c>
      <c r="J42" s="122">
        <v>72.545000000000002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1301</v>
      </c>
      <c r="D43" s="29">
        <v>1142</v>
      </c>
      <c r="E43" s="29">
        <v>1162</v>
      </c>
      <c r="F43" s="30"/>
      <c r="G43" s="30"/>
      <c r="H43" s="122">
        <v>60.802</v>
      </c>
      <c r="I43" s="122">
        <v>43.225999999999999</v>
      </c>
      <c r="J43" s="122">
        <v>56.462000000000003</v>
      </c>
      <c r="K43" s="31"/>
    </row>
    <row r="44" spans="1:11" s="32" customFormat="1" ht="11.25" customHeight="1" x14ac:dyDescent="0.3">
      <c r="A44" s="34" t="s">
        <v>34</v>
      </c>
      <c r="B44" s="28"/>
      <c r="C44" s="29">
        <v>818</v>
      </c>
      <c r="D44" s="29">
        <v>664</v>
      </c>
      <c r="E44" s="29">
        <v>675</v>
      </c>
      <c r="F44" s="30"/>
      <c r="G44" s="30"/>
      <c r="H44" s="122">
        <v>34.326999999999998</v>
      </c>
      <c r="I44" s="122">
        <v>24.763000000000002</v>
      </c>
      <c r="J44" s="122">
        <v>29.853999999999999</v>
      </c>
      <c r="K44" s="31"/>
    </row>
    <row r="45" spans="1:11" s="32" customFormat="1" ht="11.25" customHeight="1" x14ac:dyDescent="0.3">
      <c r="A45" s="34" t="s">
        <v>35</v>
      </c>
      <c r="B45" s="28"/>
      <c r="C45" s="29">
        <v>3913</v>
      </c>
      <c r="D45" s="29">
        <v>3892</v>
      </c>
      <c r="E45" s="29">
        <v>4271</v>
      </c>
      <c r="F45" s="30"/>
      <c r="G45" s="30"/>
      <c r="H45" s="122">
        <v>184.83600000000001</v>
      </c>
      <c r="I45" s="122">
        <v>186.816</v>
      </c>
      <c r="J45" s="122">
        <v>200.358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1872</v>
      </c>
      <c r="D46" s="29">
        <v>1886</v>
      </c>
      <c r="E46" s="29">
        <v>1849</v>
      </c>
      <c r="F46" s="30"/>
      <c r="G46" s="30"/>
      <c r="H46" s="122">
        <v>82.24</v>
      </c>
      <c r="I46" s="122">
        <v>79.44</v>
      </c>
      <c r="J46" s="122">
        <v>83.204999999999998</v>
      </c>
      <c r="K46" s="31"/>
    </row>
    <row r="47" spans="1:11" s="32" customFormat="1" ht="11.25" customHeight="1" x14ac:dyDescent="0.3">
      <c r="A47" s="34" t="s">
        <v>37</v>
      </c>
      <c r="B47" s="28"/>
      <c r="C47" s="29">
        <v>339</v>
      </c>
      <c r="D47" s="29">
        <v>296</v>
      </c>
      <c r="E47" s="29">
        <v>323</v>
      </c>
      <c r="F47" s="30"/>
      <c r="G47" s="30"/>
      <c r="H47" s="122">
        <v>14.238</v>
      </c>
      <c r="I47" s="122">
        <v>13.275</v>
      </c>
      <c r="J47" s="122">
        <v>13.888999999999999</v>
      </c>
      <c r="K47" s="31"/>
    </row>
    <row r="48" spans="1:11" s="32" customFormat="1" ht="11.25" customHeight="1" x14ac:dyDescent="0.3">
      <c r="A48" s="34" t="s">
        <v>38</v>
      </c>
      <c r="B48" s="28"/>
      <c r="C48" s="29">
        <v>4696</v>
      </c>
      <c r="D48" s="29">
        <v>4476</v>
      </c>
      <c r="E48" s="29">
        <v>4791</v>
      </c>
      <c r="F48" s="30"/>
      <c r="G48" s="30"/>
      <c r="H48" s="122">
        <v>232.422</v>
      </c>
      <c r="I48" s="122">
        <v>197.00800000000001</v>
      </c>
      <c r="J48" s="122">
        <v>241.953</v>
      </c>
      <c r="K48" s="31"/>
    </row>
    <row r="49" spans="1:11" s="32" customFormat="1" ht="11.25" customHeight="1" x14ac:dyDescent="0.3">
      <c r="A49" s="34" t="s">
        <v>39</v>
      </c>
      <c r="B49" s="28"/>
      <c r="C49" s="29">
        <v>832</v>
      </c>
      <c r="D49" s="29">
        <v>789</v>
      </c>
      <c r="E49" s="29">
        <v>767</v>
      </c>
      <c r="F49" s="30"/>
      <c r="G49" s="30"/>
      <c r="H49" s="122">
        <v>42.41</v>
      </c>
      <c r="I49" s="122">
        <v>37.865000000000002</v>
      </c>
      <c r="J49" s="122">
        <v>41.414999999999999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17319</v>
      </c>
      <c r="D50" s="37">
        <v>16403</v>
      </c>
      <c r="E50" s="37">
        <v>16931</v>
      </c>
      <c r="F50" s="38">
        <v>103.21892336767664</v>
      </c>
      <c r="G50" s="39"/>
      <c r="H50" s="123">
        <v>809.37199999999996</v>
      </c>
      <c r="I50" s="124">
        <v>710.88499999999999</v>
      </c>
      <c r="J50" s="124">
        <v>809.28499999999997</v>
      </c>
      <c r="K50" s="40">
        <v>113.84190129205146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725.22</v>
      </c>
      <c r="D52" s="37">
        <v>213</v>
      </c>
      <c r="E52" s="37">
        <v>234</v>
      </c>
      <c r="F52" s="38">
        <v>109.85915492957747</v>
      </c>
      <c r="G52" s="39"/>
      <c r="H52" s="123">
        <v>29</v>
      </c>
      <c r="I52" s="124">
        <v>8.0619999999999994</v>
      </c>
      <c r="J52" s="124">
        <v>10.956</v>
      </c>
      <c r="K52" s="40">
        <v>135.89679980153807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1150</v>
      </c>
      <c r="D54" s="29">
        <v>900</v>
      </c>
      <c r="E54" s="29">
        <v>950</v>
      </c>
      <c r="F54" s="30"/>
      <c r="G54" s="30"/>
      <c r="H54" s="122">
        <v>36.734999999999999</v>
      </c>
      <c r="I54" s="122">
        <v>32</v>
      </c>
      <c r="J54" s="122">
        <v>34.65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255</v>
      </c>
      <c r="D55" s="29">
        <v>189</v>
      </c>
      <c r="E55" s="29">
        <v>153</v>
      </c>
      <c r="F55" s="30"/>
      <c r="G55" s="30"/>
      <c r="H55" s="122">
        <v>7.7050000000000001</v>
      </c>
      <c r="I55" s="122">
        <v>5.9640000000000004</v>
      </c>
      <c r="J55" s="122">
        <v>4.6740000000000004</v>
      </c>
      <c r="K55" s="31"/>
    </row>
    <row r="56" spans="1:11" s="32" customFormat="1" ht="11.25" customHeight="1" x14ac:dyDescent="0.3">
      <c r="A56" s="34" t="s">
        <v>44</v>
      </c>
      <c r="B56" s="28"/>
      <c r="C56" s="29">
        <v>84</v>
      </c>
      <c r="D56" s="29">
        <v>68</v>
      </c>
      <c r="E56" s="29">
        <v>63</v>
      </c>
      <c r="F56" s="30"/>
      <c r="G56" s="30"/>
      <c r="H56" s="122">
        <v>1.28</v>
      </c>
      <c r="I56" s="122">
        <v>0.97799999999999998</v>
      </c>
      <c r="J56" s="122">
        <v>0.81499999999999995</v>
      </c>
      <c r="K56" s="31"/>
    </row>
    <row r="57" spans="1:11" s="32" customFormat="1" ht="11.25" customHeight="1" x14ac:dyDescent="0.3">
      <c r="A57" s="34" t="s">
        <v>45</v>
      </c>
      <c r="B57" s="28"/>
      <c r="C57" s="29">
        <v>22</v>
      </c>
      <c r="D57" s="29">
        <v>23</v>
      </c>
      <c r="E57" s="29">
        <v>29</v>
      </c>
      <c r="F57" s="30"/>
      <c r="G57" s="30"/>
      <c r="H57" s="122">
        <v>0.44</v>
      </c>
      <c r="I57" s="122">
        <v>0.372</v>
      </c>
      <c r="J57" s="122">
        <v>0.48599999999999999</v>
      </c>
      <c r="K57" s="31"/>
    </row>
    <row r="58" spans="1:11" s="32" customFormat="1" ht="11.25" customHeight="1" x14ac:dyDescent="0.3">
      <c r="A58" s="34" t="s">
        <v>46</v>
      </c>
      <c r="B58" s="28"/>
      <c r="C58" s="29">
        <v>230</v>
      </c>
      <c r="D58" s="29">
        <v>235</v>
      </c>
      <c r="E58" s="29">
        <v>216</v>
      </c>
      <c r="F58" s="30"/>
      <c r="G58" s="30"/>
      <c r="H58" s="122">
        <v>8.2799999999999994</v>
      </c>
      <c r="I58" s="122">
        <v>5.79</v>
      </c>
      <c r="J58" s="122">
        <v>4.5519999999999996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1741</v>
      </c>
      <c r="D59" s="37">
        <v>1415</v>
      </c>
      <c r="E59" s="37">
        <v>1411</v>
      </c>
      <c r="F59" s="38">
        <v>99.717314487632507</v>
      </c>
      <c r="G59" s="39"/>
      <c r="H59" s="123">
        <v>54.44</v>
      </c>
      <c r="I59" s="124">
        <v>45.103999999999999</v>
      </c>
      <c r="J59" s="124">
        <v>45.176999999999992</v>
      </c>
      <c r="K59" s="40">
        <v>100.16184817311101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953</v>
      </c>
      <c r="D61" s="29">
        <v>946</v>
      </c>
      <c r="E61" s="29">
        <v>1081</v>
      </c>
      <c r="F61" s="30"/>
      <c r="G61" s="30"/>
      <c r="H61" s="122">
        <v>26.646999999999998</v>
      </c>
      <c r="I61" s="122">
        <v>20.033999999999999</v>
      </c>
      <c r="J61" s="122">
        <v>29.44</v>
      </c>
      <c r="K61" s="31"/>
    </row>
    <row r="62" spans="1:11" s="32" customFormat="1" ht="11.25" customHeight="1" x14ac:dyDescent="0.3">
      <c r="A62" s="34" t="s">
        <v>49</v>
      </c>
      <c r="B62" s="28"/>
      <c r="C62" s="29">
        <v>440</v>
      </c>
      <c r="D62" s="29">
        <v>437</v>
      </c>
      <c r="E62" s="29">
        <v>437</v>
      </c>
      <c r="F62" s="30"/>
      <c r="G62" s="30"/>
      <c r="H62" s="122">
        <v>11.272</v>
      </c>
      <c r="I62" s="122">
        <v>10.941000000000001</v>
      </c>
      <c r="J62" s="122">
        <v>10.266999999999999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1006</v>
      </c>
      <c r="D63" s="29">
        <v>1019</v>
      </c>
      <c r="E63" s="29">
        <v>1047</v>
      </c>
      <c r="F63" s="30"/>
      <c r="G63" s="30"/>
      <c r="H63" s="122">
        <v>40.03</v>
      </c>
      <c r="I63" s="122">
        <v>42.412999999999997</v>
      </c>
      <c r="J63" s="122">
        <v>40.274000000000001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2399</v>
      </c>
      <c r="D64" s="37">
        <v>2402</v>
      </c>
      <c r="E64" s="37">
        <v>2565</v>
      </c>
      <c r="F64" s="38">
        <v>106.78601165695254</v>
      </c>
      <c r="G64" s="39"/>
      <c r="H64" s="123">
        <v>77.948999999999998</v>
      </c>
      <c r="I64" s="124">
        <v>73.388000000000005</v>
      </c>
      <c r="J64" s="124">
        <v>79.980999999999995</v>
      </c>
      <c r="K64" s="40">
        <v>108.98375756254427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4680</v>
      </c>
      <c r="D66" s="37">
        <v>4494</v>
      </c>
      <c r="E66" s="37">
        <v>4712</v>
      </c>
      <c r="F66" s="38">
        <v>104.85091232754785</v>
      </c>
      <c r="G66" s="39"/>
      <c r="H66" s="123">
        <v>164.21899999999999</v>
      </c>
      <c r="I66" s="124">
        <v>158.63999999999999</v>
      </c>
      <c r="J66" s="124">
        <v>162.422</v>
      </c>
      <c r="K66" s="40">
        <v>102.38401412002017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490</v>
      </c>
      <c r="D68" s="29">
        <v>475</v>
      </c>
      <c r="E68" s="29">
        <v>450</v>
      </c>
      <c r="F68" s="30"/>
      <c r="G68" s="30"/>
      <c r="H68" s="122">
        <v>22.6</v>
      </c>
      <c r="I68" s="122">
        <v>17.834</v>
      </c>
      <c r="J68" s="122">
        <v>19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190</v>
      </c>
      <c r="D69" s="29">
        <v>152</v>
      </c>
      <c r="E69" s="29">
        <v>180</v>
      </c>
      <c r="F69" s="30"/>
      <c r="G69" s="30"/>
      <c r="H69" s="122">
        <v>7.4749999999999996</v>
      </c>
      <c r="I69" s="122">
        <v>5.274</v>
      </c>
      <c r="J69" s="122">
        <v>7</v>
      </c>
      <c r="K69" s="31"/>
    </row>
    <row r="70" spans="1:11" s="23" customFormat="1" ht="11.25" customHeight="1" x14ac:dyDescent="0.3">
      <c r="A70" s="35" t="s">
        <v>55</v>
      </c>
      <c r="B70" s="36"/>
      <c r="C70" s="37">
        <v>680</v>
      </c>
      <c r="D70" s="37">
        <v>627</v>
      </c>
      <c r="E70" s="37">
        <v>630</v>
      </c>
      <c r="F70" s="38">
        <v>100.47846889952153</v>
      </c>
      <c r="G70" s="39"/>
      <c r="H70" s="123">
        <v>30.075000000000003</v>
      </c>
      <c r="I70" s="124">
        <v>23.108000000000001</v>
      </c>
      <c r="J70" s="124">
        <v>26</v>
      </c>
      <c r="K70" s="40">
        <v>112.51514626969015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430</v>
      </c>
      <c r="D72" s="29">
        <v>508</v>
      </c>
      <c r="E72" s="29">
        <v>451</v>
      </c>
      <c r="F72" s="30"/>
      <c r="G72" s="30"/>
      <c r="H72" s="122">
        <v>10.446</v>
      </c>
      <c r="I72" s="122">
        <v>12.58</v>
      </c>
      <c r="J72" s="122">
        <v>12.494999999999999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1944</v>
      </c>
      <c r="D73" s="29">
        <v>1940</v>
      </c>
      <c r="E73" s="29">
        <v>1654</v>
      </c>
      <c r="F73" s="30"/>
      <c r="G73" s="30"/>
      <c r="H73" s="122">
        <v>57.832000000000001</v>
      </c>
      <c r="I73" s="122">
        <v>61.472000000000001</v>
      </c>
      <c r="J73" s="122">
        <v>43.529000000000003</v>
      </c>
      <c r="K73" s="31"/>
    </row>
    <row r="74" spans="1:11" s="32" customFormat="1" ht="11.25" customHeight="1" x14ac:dyDescent="0.3">
      <c r="A74" s="34" t="s">
        <v>58</v>
      </c>
      <c r="B74" s="28"/>
      <c r="C74" s="29">
        <v>599</v>
      </c>
      <c r="D74" s="29">
        <v>476</v>
      </c>
      <c r="E74" s="29">
        <v>450</v>
      </c>
      <c r="F74" s="30"/>
      <c r="G74" s="30"/>
      <c r="H74" s="122">
        <v>19.163</v>
      </c>
      <c r="I74" s="122">
        <v>15.755000000000001</v>
      </c>
      <c r="J74" s="122">
        <v>14.895</v>
      </c>
      <c r="K74" s="31"/>
    </row>
    <row r="75" spans="1:11" s="32" customFormat="1" ht="11.25" customHeight="1" x14ac:dyDescent="0.3">
      <c r="A75" s="34" t="s">
        <v>59</v>
      </c>
      <c r="B75" s="28"/>
      <c r="C75" s="29">
        <v>671</v>
      </c>
      <c r="D75" s="29">
        <v>572</v>
      </c>
      <c r="E75" s="29">
        <v>390</v>
      </c>
      <c r="F75" s="30"/>
      <c r="G75" s="30"/>
      <c r="H75" s="122">
        <v>20.838000000000001</v>
      </c>
      <c r="I75" s="122">
        <v>19.11</v>
      </c>
      <c r="J75" s="122">
        <v>14.742000000000001</v>
      </c>
      <c r="K75" s="31"/>
    </row>
    <row r="76" spans="1:11" s="32" customFormat="1" ht="11.25" customHeight="1" x14ac:dyDescent="0.3">
      <c r="A76" s="34" t="s">
        <v>60</v>
      </c>
      <c r="B76" s="28"/>
      <c r="C76" s="29">
        <v>235</v>
      </c>
      <c r="D76" s="29">
        <v>193</v>
      </c>
      <c r="E76" s="29">
        <v>194</v>
      </c>
      <c r="F76" s="30"/>
      <c r="G76" s="30"/>
      <c r="H76" s="122">
        <v>6.9249999999999998</v>
      </c>
      <c r="I76" s="122">
        <v>4.7919999999999998</v>
      </c>
      <c r="J76" s="122">
        <v>4.843</v>
      </c>
      <c r="K76" s="31"/>
    </row>
    <row r="77" spans="1:11" s="32" customFormat="1" ht="11.25" customHeight="1" x14ac:dyDescent="0.3">
      <c r="A77" s="34" t="s">
        <v>61</v>
      </c>
      <c r="B77" s="28"/>
      <c r="C77" s="29">
        <v>76</v>
      </c>
      <c r="D77" s="29">
        <v>85</v>
      </c>
      <c r="E77" s="29">
        <v>85</v>
      </c>
      <c r="F77" s="30"/>
      <c r="G77" s="30"/>
      <c r="H77" s="122">
        <v>2.2000000000000002</v>
      </c>
      <c r="I77" s="122">
        <v>2.7170000000000001</v>
      </c>
      <c r="J77" s="122">
        <v>2.7170000000000001</v>
      </c>
      <c r="K77" s="31"/>
    </row>
    <row r="78" spans="1:11" s="32" customFormat="1" ht="11.25" customHeight="1" x14ac:dyDescent="0.3">
      <c r="A78" s="34" t="s">
        <v>62</v>
      </c>
      <c r="B78" s="28"/>
      <c r="C78" s="29">
        <v>808</v>
      </c>
      <c r="D78" s="29">
        <v>860</v>
      </c>
      <c r="E78" s="29">
        <v>710</v>
      </c>
      <c r="F78" s="30"/>
      <c r="G78" s="30"/>
      <c r="H78" s="122">
        <v>30.855</v>
      </c>
      <c r="I78" s="122">
        <v>27.844000000000001</v>
      </c>
      <c r="J78" s="122">
        <v>23.61</v>
      </c>
      <c r="K78" s="31"/>
    </row>
    <row r="79" spans="1:11" s="32" customFormat="1" ht="11.25" customHeight="1" x14ac:dyDescent="0.3">
      <c r="A79" s="34" t="s">
        <v>63</v>
      </c>
      <c r="B79" s="28"/>
      <c r="C79" s="29">
        <v>4800</v>
      </c>
      <c r="D79" s="29">
        <v>4430</v>
      </c>
      <c r="E79" s="29">
        <v>4530</v>
      </c>
      <c r="F79" s="30"/>
      <c r="G79" s="30"/>
      <c r="H79" s="122">
        <v>166.8</v>
      </c>
      <c r="I79" s="122">
        <v>153.85</v>
      </c>
      <c r="J79" s="122">
        <v>137.9</v>
      </c>
      <c r="K79" s="31"/>
    </row>
    <row r="80" spans="1:11" s="23" customFormat="1" ht="11.25" customHeight="1" x14ac:dyDescent="0.3">
      <c r="A80" s="41" t="s">
        <v>64</v>
      </c>
      <c r="B80" s="36"/>
      <c r="C80" s="37">
        <v>9563</v>
      </c>
      <c r="D80" s="37">
        <v>9064</v>
      </c>
      <c r="E80" s="37">
        <v>8464</v>
      </c>
      <c r="F80" s="38">
        <v>93.380406001765223</v>
      </c>
      <c r="G80" s="39"/>
      <c r="H80" s="123">
        <v>315.05899999999997</v>
      </c>
      <c r="I80" s="124">
        <v>298.12</v>
      </c>
      <c r="J80" s="124">
        <v>254.73099999999999</v>
      </c>
      <c r="K80" s="40">
        <v>85.445793640144899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1393</v>
      </c>
      <c r="D82" s="29">
        <v>1346</v>
      </c>
      <c r="E82" s="29">
        <v>1344</v>
      </c>
      <c r="F82" s="30"/>
      <c r="G82" s="30"/>
      <c r="H82" s="122">
        <v>27.573</v>
      </c>
      <c r="I82" s="122">
        <v>54.137999999999998</v>
      </c>
      <c r="J82" s="122">
        <v>41.356999999999999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2636</v>
      </c>
      <c r="D83" s="29">
        <v>2669</v>
      </c>
      <c r="E83" s="29">
        <v>2669</v>
      </c>
      <c r="F83" s="30"/>
      <c r="G83" s="30"/>
      <c r="H83" s="122">
        <v>50.578000000000003</v>
      </c>
      <c r="I83" s="122">
        <v>57.072000000000003</v>
      </c>
      <c r="J83" s="122">
        <v>54.09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4029</v>
      </c>
      <c r="D84" s="37">
        <v>4015</v>
      </c>
      <c r="E84" s="37">
        <v>4013</v>
      </c>
      <c r="F84" s="38">
        <v>99.950186799501864</v>
      </c>
      <c r="G84" s="39"/>
      <c r="H84" s="123">
        <v>78.15100000000001</v>
      </c>
      <c r="I84" s="124">
        <v>111.21000000000001</v>
      </c>
      <c r="J84" s="124">
        <v>95.447000000000003</v>
      </c>
      <c r="K84" s="40">
        <v>85.825914935707218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65966.22</v>
      </c>
      <c r="D87" s="48">
        <v>60055</v>
      </c>
      <c r="E87" s="48">
        <v>61961</v>
      </c>
      <c r="F87" s="49">
        <v>103.17375738906003</v>
      </c>
      <c r="G87" s="39"/>
      <c r="H87" s="127">
        <v>2141.3490000000002</v>
      </c>
      <c r="I87" s="128">
        <v>1881.92</v>
      </c>
      <c r="J87" s="128">
        <v>1978.1259999999997</v>
      </c>
      <c r="K87" s="49">
        <v>105.11211953749361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0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89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3890</v>
      </c>
      <c r="D73" s="29">
        <v>4790</v>
      </c>
      <c r="E73" s="29">
        <v>4790</v>
      </c>
      <c r="F73" s="30"/>
      <c r="G73" s="30"/>
      <c r="H73" s="122">
        <v>202.28</v>
      </c>
      <c r="I73" s="122">
        <v>221.4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14</v>
      </c>
      <c r="D74" s="29">
        <v>13</v>
      </c>
      <c r="E74" s="29">
        <v>15</v>
      </c>
      <c r="F74" s="30"/>
      <c r="G74" s="30"/>
      <c r="H74" s="122">
        <v>0.84</v>
      </c>
      <c r="I74" s="122">
        <v>0.78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3860</v>
      </c>
      <c r="D79" s="29">
        <v>3820</v>
      </c>
      <c r="E79" s="29">
        <v>3820</v>
      </c>
      <c r="F79" s="30"/>
      <c r="G79" s="30"/>
      <c r="H79" s="122">
        <v>328.1</v>
      </c>
      <c r="I79" s="122">
        <v>152.80000000000001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7764</v>
      </c>
      <c r="D80" s="37">
        <v>8623</v>
      </c>
      <c r="E80" s="37">
        <v>8625</v>
      </c>
      <c r="F80" s="38">
        <v>100.02319378406587</v>
      </c>
      <c r="G80" s="39"/>
      <c r="H80" s="123">
        <v>531.22</v>
      </c>
      <c r="I80" s="124">
        <v>374.98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7764</v>
      </c>
      <c r="D87" s="48">
        <v>8623</v>
      </c>
      <c r="E87" s="48">
        <v>8625</v>
      </c>
      <c r="F87" s="49">
        <v>100.02319378406587</v>
      </c>
      <c r="G87" s="39"/>
      <c r="H87" s="127">
        <v>531.22</v>
      </c>
      <c r="I87" s="128">
        <v>374.98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3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7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25</v>
      </c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25</v>
      </c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60</v>
      </c>
      <c r="D66" s="37">
        <v>15</v>
      </c>
      <c r="E66" s="37">
        <v>5</v>
      </c>
      <c r="F66" s="38">
        <v>33.333333333333336</v>
      </c>
      <c r="G66" s="39"/>
      <c r="H66" s="123">
        <v>0.112</v>
      </c>
      <c r="I66" s="124">
        <v>4.4999999999999998E-2</v>
      </c>
      <c r="J66" s="124">
        <v>0.02</v>
      </c>
      <c r="K66" s="40">
        <v>44.444444444444443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12115</v>
      </c>
      <c r="D73" s="29">
        <v>11441</v>
      </c>
      <c r="E73" s="29">
        <v>10915</v>
      </c>
      <c r="F73" s="30"/>
      <c r="G73" s="30"/>
      <c r="H73" s="122">
        <v>34.424999999999997</v>
      </c>
      <c r="I73" s="122">
        <v>29.425999999999998</v>
      </c>
      <c r="J73" s="122">
        <v>29.7</v>
      </c>
      <c r="K73" s="31"/>
    </row>
    <row r="74" spans="1:11" s="32" customFormat="1" ht="11.25" customHeight="1" x14ac:dyDescent="0.3">
      <c r="A74" s="34" t="s">
        <v>58</v>
      </c>
      <c r="B74" s="28"/>
      <c r="C74" s="29">
        <v>3452</v>
      </c>
      <c r="D74" s="29">
        <v>2930</v>
      </c>
      <c r="E74" s="29">
        <v>2386</v>
      </c>
      <c r="F74" s="30"/>
      <c r="G74" s="30"/>
      <c r="H74" s="122">
        <v>10.194000000000001</v>
      </c>
      <c r="I74" s="122">
        <v>5.6580000000000004</v>
      </c>
      <c r="J74" s="122">
        <v>1.21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295</v>
      </c>
      <c r="D76" s="29">
        <v>141</v>
      </c>
      <c r="E76" s="29">
        <v>101</v>
      </c>
      <c r="F76" s="30"/>
      <c r="G76" s="30"/>
      <c r="H76" s="122">
        <v>0.52900000000000003</v>
      </c>
      <c r="I76" s="122">
        <v>0.13100000000000001</v>
      </c>
      <c r="J76" s="122">
        <v>8.6999999999999994E-2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3093</v>
      </c>
      <c r="D77" s="29">
        <v>3251</v>
      </c>
      <c r="E77" s="29">
        <v>3192</v>
      </c>
      <c r="F77" s="30"/>
      <c r="G77" s="30"/>
      <c r="H77" s="122">
        <v>12.372</v>
      </c>
      <c r="I77" s="122">
        <v>3.91</v>
      </c>
      <c r="J77" s="122">
        <v>2.4470000000000001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38155</v>
      </c>
      <c r="D79" s="29">
        <v>34085</v>
      </c>
      <c r="E79" s="29">
        <v>35047</v>
      </c>
      <c r="F79" s="30"/>
      <c r="G79" s="30"/>
      <c r="H79" s="122">
        <v>97.41</v>
      </c>
      <c r="I79" s="122">
        <v>83.57</v>
      </c>
      <c r="J79" s="122">
        <v>63.107999999999997</v>
      </c>
      <c r="K79" s="31"/>
    </row>
    <row r="80" spans="1:11" s="23" customFormat="1" ht="11.25" customHeight="1" x14ac:dyDescent="0.3">
      <c r="A80" s="41" t="s">
        <v>64</v>
      </c>
      <c r="B80" s="36"/>
      <c r="C80" s="37">
        <v>57110</v>
      </c>
      <c r="D80" s="37">
        <v>51848</v>
      </c>
      <c r="E80" s="37">
        <v>51641</v>
      </c>
      <c r="F80" s="38">
        <v>99.600756056164172</v>
      </c>
      <c r="G80" s="39"/>
      <c r="H80" s="123">
        <v>154.93</v>
      </c>
      <c r="I80" s="124">
        <v>122.69499999999999</v>
      </c>
      <c r="J80" s="124">
        <v>96.551999999999992</v>
      </c>
      <c r="K80" s="40">
        <v>78.692693263784179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57195</v>
      </c>
      <c r="D87" s="48">
        <v>51863</v>
      </c>
      <c r="E87" s="48">
        <v>51646</v>
      </c>
      <c r="F87" s="49">
        <v>99.581589958159</v>
      </c>
      <c r="G87" s="39"/>
      <c r="H87" s="127">
        <v>155.042</v>
      </c>
      <c r="I87" s="128">
        <v>122.74</v>
      </c>
      <c r="J87" s="128">
        <v>96.571999999999989</v>
      </c>
      <c r="K87" s="49">
        <v>78.680136874694469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32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73</v>
      </c>
      <c r="D17" s="37">
        <v>68</v>
      </c>
      <c r="E17" s="37">
        <v>88</v>
      </c>
      <c r="F17" s="38">
        <v>129.41176470588235</v>
      </c>
      <c r="G17" s="39"/>
      <c r="H17" s="123">
        <v>4.3999999999999997E-2</v>
      </c>
      <c r="I17" s="124">
        <v>9.9000000000000005E-2</v>
      </c>
      <c r="J17" s="124">
        <v>0.113</v>
      </c>
      <c r="K17" s="40">
        <v>114.14141414141415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2250</v>
      </c>
      <c r="D19" s="29">
        <v>3168</v>
      </c>
      <c r="E19" s="29">
        <v>4149</v>
      </c>
      <c r="F19" s="30"/>
      <c r="G19" s="30"/>
      <c r="H19" s="122">
        <v>3.15</v>
      </c>
      <c r="I19" s="122">
        <v>4.6760000000000002</v>
      </c>
      <c r="J19" s="122">
        <v>9.1280000000000001</v>
      </c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2250</v>
      </c>
      <c r="D22" s="37">
        <v>3168</v>
      </c>
      <c r="E22" s="37">
        <v>4149</v>
      </c>
      <c r="F22" s="38">
        <v>130.96590909090909</v>
      </c>
      <c r="G22" s="39"/>
      <c r="H22" s="123">
        <v>3.15</v>
      </c>
      <c r="I22" s="124">
        <v>4.6760000000000002</v>
      </c>
      <c r="J22" s="124">
        <v>9.1280000000000001</v>
      </c>
      <c r="K22" s="40">
        <v>195.20958083832335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4419</v>
      </c>
      <c r="D24" s="37">
        <v>5285</v>
      </c>
      <c r="E24" s="37">
        <v>6386</v>
      </c>
      <c r="F24" s="38">
        <v>120.83254493850521</v>
      </c>
      <c r="G24" s="39"/>
      <c r="H24" s="123">
        <v>7.5730000000000004</v>
      </c>
      <c r="I24" s="124">
        <v>7.61</v>
      </c>
      <c r="J24" s="124">
        <v>12.164</v>
      </c>
      <c r="K24" s="40">
        <v>159.84231274638631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1100</v>
      </c>
      <c r="D26" s="37">
        <v>2857</v>
      </c>
      <c r="E26" s="37">
        <v>3100</v>
      </c>
      <c r="F26" s="38">
        <v>108.50542527126356</v>
      </c>
      <c r="G26" s="39"/>
      <c r="H26" s="123">
        <v>2.2000000000000002</v>
      </c>
      <c r="I26" s="124">
        <v>4.9539999999999997</v>
      </c>
      <c r="J26" s="124">
        <v>6.3</v>
      </c>
      <c r="K26" s="40">
        <v>127.16996366572468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2168</v>
      </c>
      <c r="D28" s="29">
        <v>8005</v>
      </c>
      <c r="E28" s="29">
        <v>5850</v>
      </c>
      <c r="F28" s="30"/>
      <c r="G28" s="30"/>
      <c r="H28" s="122">
        <v>4.2450000000000001</v>
      </c>
      <c r="I28" s="122">
        <v>19.463999999999999</v>
      </c>
      <c r="J28" s="122">
        <v>13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6865</v>
      </c>
      <c r="E29" s="29"/>
      <c r="F29" s="30"/>
      <c r="G29" s="30"/>
      <c r="H29" s="122"/>
      <c r="I29" s="122">
        <v>5.835</v>
      </c>
      <c r="J29" s="122">
        <v>5.9359999999999999</v>
      </c>
      <c r="K29" s="31"/>
    </row>
    <row r="30" spans="1:11" s="32" customFormat="1" ht="11.25" customHeight="1" x14ac:dyDescent="0.3">
      <c r="A30" s="34" t="s">
        <v>23</v>
      </c>
      <c r="B30" s="28"/>
      <c r="C30" s="29">
        <v>6500</v>
      </c>
      <c r="D30" s="29">
        <v>11416</v>
      </c>
      <c r="E30" s="29">
        <v>9344</v>
      </c>
      <c r="F30" s="30"/>
      <c r="G30" s="30"/>
      <c r="H30" s="122">
        <v>10.904</v>
      </c>
      <c r="I30" s="122">
        <v>19.259</v>
      </c>
      <c r="J30" s="122">
        <v>12.423999999999999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8668</v>
      </c>
      <c r="D31" s="37">
        <v>26286</v>
      </c>
      <c r="E31" s="37">
        <v>15194</v>
      </c>
      <c r="F31" s="38">
        <v>57.802632580080655</v>
      </c>
      <c r="G31" s="39"/>
      <c r="H31" s="123">
        <v>15.149000000000001</v>
      </c>
      <c r="I31" s="124">
        <v>44.558</v>
      </c>
      <c r="J31" s="124">
        <v>31.36</v>
      </c>
      <c r="K31" s="40">
        <v>70.380178643565685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95</v>
      </c>
      <c r="D33" s="29">
        <v>191</v>
      </c>
      <c r="E33" s="29">
        <v>81</v>
      </c>
      <c r="F33" s="30"/>
      <c r="G33" s="30"/>
      <c r="H33" s="122">
        <v>0.16500000000000001</v>
      </c>
      <c r="I33" s="122">
        <v>0.23400000000000001</v>
      </c>
      <c r="J33" s="122">
        <v>0.11600000000000001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1700</v>
      </c>
      <c r="D34" s="29">
        <v>2580</v>
      </c>
      <c r="E34" s="29">
        <v>4200</v>
      </c>
      <c r="F34" s="30"/>
      <c r="G34" s="30"/>
      <c r="H34" s="122">
        <v>3.57</v>
      </c>
      <c r="I34" s="122">
        <v>4.093</v>
      </c>
      <c r="J34" s="122">
        <v>4.0999999999999996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105.97</v>
      </c>
      <c r="D35" s="29">
        <v>737</v>
      </c>
      <c r="E35" s="29">
        <v>1632</v>
      </c>
      <c r="F35" s="30"/>
      <c r="G35" s="30"/>
      <c r="H35" s="122">
        <v>0.21199999999999999</v>
      </c>
      <c r="I35" s="122">
        <v>1.4350000000000001</v>
      </c>
      <c r="J35" s="122">
        <v>2.63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32</v>
      </c>
      <c r="D36" s="29">
        <v>112</v>
      </c>
      <c r="E36" s="29">
        <v>30</v>
      </c>
      <c r="F36" s="30"/>
      <c r="G36" s="30"/>
      <c r="H36" s="122">
        <v>6.5000000000000002E-2</v>
      </c>
      <c r="I36" s="122">
        <v>0.14599999999999999</v>
      </c>
      <c r="J36" s="122">
        <v>2.4E-2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1932.97</v>
      </c>
      <c r="D37" s="37">
        <v>3620</v>
      </c>
      <c r="E37" s="37">
        <v>5943</v>
      </c>
      <c r="F37" s="38">
        <v>164.17127071823205</v>
      </c>
      <c r="G37" s="39"/>
      <c r="H37" s="123">
        <v>4.0120000000000005</v>
      </c>
      <c r="I37" s="124">
        <v>5.9080000000000004</v>
      </c>
      <c r="J37" s="124">
        <v>6.8699999999999992</v>
      </c>
      <c r="K37" s="40">
        <v>116.2830060934326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6</v>
      </c>
      <c r="D39" s="37">
        <v>9</v>
      </c>
      <c r="E39" s="37">
        <v>9</v>
      </c>
      <c r="F39" s="38">
        <v>100</v>
      </c>
      <c r="G39" s="39"/>
      <c r="H39" s="123">
        <v>8.9999999999999993E-3</v>
      </c>
      <c r="I39" s="124">
        <v>1.2999999999999999E-2</v>
      </c>
      <c r="J39" s="124">
        <v>0.01</v>
      </c>
      <c r="K39" s="40">
        <v>76.92307692307692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2853</v>
      </c>
      <c r="D41" s="29">
        <v>9126</v>
      </c>
      <c r="E41" s="29">
        <v>7992</v>
      </c>
      <c r="F41" s="30"/>
      <c r="G41" s="30"/>
      <c r="H41" s="122">
        <v>2.2559999999999998</v>
      </c>
      <c r="I41" s="122">
        <v>6.8019999999999996</v>
      </c>
      <c r="J41" s="122">
        <v>7.181</v>
      </c>
      <c r="K41" s="31"/>
    </row>
    <row r="42" spans="1:11" s="32" customFormat="1" ht="11.25" customHeight="1" x14ac:dyDescent="0.3">
      <c r="A42" s="34" t="s">
        <v>32</v>
      </c>
      <c r="B42" s="28"/>
      <c r="C42" s="29">
        <v>55985</v>
      </c>
      <c r="D42" s="29">
        <v>80717</v>
      </c>
      <c r="E42" s="29">
        <v>84838</v>
      </c>
      <c r="F42" s="30"/>
      <c r="G42" s="30"/>
      <c r="H42" s="122">
        <v>80.158000000000001</v>
      </c>
      <c r="I42" s="122">
        <v>70.700999999999993</v>
      </c>
      <c r="J42" s="122">
        <v>109.078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13138</v>
      </c>
      <c r="D43" s="29">
        <v>21728</v>
      </c>
      <c r="E43" s="29">
        <v>18773</v>
      </c>
      <c r="F43" s="30"/>
      <c r="G43" s="30"/>
      <c r="H43" s="122">
        <v>22.76</v>
      </c>
      <c r="I43" s="122">
        <v>32.78</v>
      </c>
      <c r="J43" s="122">
        <v>39.167000000000002</v>
      </c>
      <c r="K43" s="31"/>
    </row>
    <row r="44" spans="1:11" s="32" customFormat="1" ht="11.25" customHeight="1" x14ac:dyDescent="0.3">
      <c r="A44" s="34" t="s">
        <v>34</v>
      </c>
      <c r="B44" s="28"/>
      <c r="C44" s="29">
        <v>38050</v>
      </c>
      <c r="D44" s="29">
        <v>61132</v>
      </c>
      <c r="E44" s="29">
        <v>57189</v>
      </c>
      <c r="F44" s="30"/>
      <c r="G44" s="30"/>
      <c r="H44" s="122">
        <v>56.459000000000003</v>
      </c>
      <c r="I44" s="122">
        <v>64.453000000000003</v>
      </c>
      <c r="J44" s="122">
        <v>75.432000000000002</v>
      </c>
      <c r="K44" s="31"/>
    </row>
    <row r="45" spans="1:11" s="32" customFormat="1" ht="11.25" customHeight="1" x14ac:dyDescent="0.3">
      <c r="A45" s="34" t="s">
        <v>35</v>
      </c>
      <c r="B45" s="28"/>
      <c r="C45" s="29">
        <v>15782</v>
      </c>
      <c r="D45" s="29">
        <v>24458</v>
      </c>
      <c r="E45" s="29">
        <v>27852</v>
      </c>
      <c r="F45" s="30"/>
      <c r="G45" s="30"/>
      <c r="H45" s="122">
        <v>20.667999999999999</v>
      </c>
      <c r="I45" s="122">
        <v>25.539000000000001</v>
      </c>
      <c r="J45" s="122">
        <v>36.078000000000003</v>
      </c>
      <c r="K45" s="31"/>
    </row>
    <row r="46" spans="1:11" s="32" customFormat="1" ht="11.25" customHeight="1" x14ac:dyDescent="0.3">
      <c r="A46" s="34" t="s">
        <v>36</v>
      </c>
      <c r="B46" s="28"/>
      <c r="C46" s="29">
        <v>25270</v>
      </c>
      <c r="D46" s="29">
        <v>38126</v>
      </c>
      <c r="E46" s="29">
        <v>36989</v>
      </c>
      <c r="F46" s="30"/>
      <c r="G46" s="30"/>
      <c r="H46" s="122">
        <v>22.038</v>
      </c>
      <c r="I46" s="122">
        <v>20.667999999999999</v>
      </c>
      <c r="J46" s="122">
        <v>34.363999999999997</v>
      </c>
      <c r="K46" s="31"/>
    </row>
    <row r="47" spans="1:11" s="32" customFormat="1" ht="11.25" customHeight="1" x14ac:dyDescent="0.3">
      <c r="A47" s="34" t="s">
        <v>37</v>
      </c>
      <c r="B47" s="28"/>
      <c r="C47" s="29">
        <v>31405</v>
      </c>
      <c r="D47" s="29">
        <v>43990</v>
      </c>
      <c r="E47" s="29">
        <v>45134</v>
      </c>
      <c r="F47" s="30"/>
      <c r="G47" s="30"/>
      <c r="H47" s="122">
        <v>38.213000000000001</v>
      </c>
      <c r="I47" s="122">
        <v>25.462</v>
      </c>
      <c r="J47" s="122">
        <v>49.337000000000003</v>
      </c>
      <c r="K47" s="31"/>
    </row>
    <row r="48" spans="1:11" s="32" customFormat="1" ht="11.25" customHeight="1" x14ac:dyDescent="0.3">
      <c r="A48" s="34" t="s">
        <v>38</v>
      </c>
      <c r="B48" s="28"/>
      <c r="C48" s="29">
        <v>41781</v>
      </c>
      <c r="D48" s="29">
        <v>65752</v>
      </c>
      <c r="E48" s="29">
        <v>52102</v>
      </c>
      <c r="F48" s="30"/>
      <c r="G48" s="30"/>
      <c r="H48" s="122">
        <v>55.09</v>
      </c>
      <c r="I48" s="122">
        <v>50.423000000000002</v>
      </c>
      <c r="J48" s="122">
        <v>70.162999999999997</v>
      </c>
      <c r="K48" s="31"/>
    </row>
    <row r="49" spans="1:11" s="32" customFormat="1" ht="11.25" customHeight="1" x14ac:dyDescent="0.3">
      <c r="A49" s="34" t="s">
        <v>39</v>
      </c>
      <c r="B49" s="28"/>
      <c r="C49" s="29">
        <v>26630</v>
      </c>
      <c r="D49" s="29">
        <v>41486</v>
      </c>
      <c r="E49" s="29">
        <v>34939</v>
      </c>
      <c r="F49" s="30"/>
      <c r="G49" s="30"/>
      <c r="H49" s="122">
        <v>32.392000000000003</v>
      </c>
      <c r="I49" s="122">
        <v>32.659999999999997</v>
      </c>
      <c r="J49" s="122">
        <v>44.404000000000003</v>
      </c>
      <c r="K49" s="31"/>
    </row>
    <row r="50" spans="1:11" s="23" customFormat="1" ht="11.25" customHeight="1" x14ac:dyDescent="0.3">
      <c r="A50" s="41" t="s">
        <v>40</v>
      </c>
      <c r="B50" s="36"/>
      <c r="C50" s="37">
        <v>250894</v>
      </c>
      <c r="D50" s="37">
        <v>386515</v>
      </c>
      <c r="E50" s="37">
        <v>365808</v>
      </c>
      <c r="F50" s="38">
        <v>94.642640001034891</v>
      </c>
      <c r="G50" s="39"/>
      <c r="H50" s="123">
        <v>330.03400000000005</v>
      </c>
      <c r="I50" s="124">
        <v>329.48799999999994</v>
      </c>
      <c r="J50" s="124">
        <v>465.20400000000001</v>
      </c>
      <c r="K50" s="40">
        <v>141.18996746467249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1281</v>
      </c>
      <c r="D52" s="37">
        <v>1308</v>
      </c>
      <c r="E52" s="37">
        <v>1350</v>
      </c>
      <c r="F52" s="38">
        <v>103.21100917431193</v>
      </c>
      <c r="G52" s="39"/>
      <c r="H52" s="123">
        <v>1.018</v>
      </c>
      <c r="I52" s="124">
        <v>1.1060000000000001</v>
      </c>
      <c r="J52" s="124">
        <v>0.56100000000000005</v>
      </c>
      <c r="K52" s="40">
        <v>50.723327305605793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2580</v>
      </c>
      <c r="D54" s="29">
        <v>5174</v>
      </c>
      <c r="E54" s="29">
        <v>2771</v>
      </c>
      <c r="F54" s="30"/>
      <c r="G54" s="30"/>
      <c r="H54" s="122">
        <v>4.1539999999999999</v>
      </c>
      <c r="I54" s="122">
        <v>7.2549999999999999</v>
      </c>
      <c r="J54" s="122">
        <v>3.847</v>
      </c>
      <c r="K54" s="31"/>
    </row>
    <row r="55" spans="1:11" s="32" customFormat="1" ht="11.25" customHeight="1" x14ac:dyDescent="0.3">
      <c r="A55" s="34" t="s">
        <v>43</v>
      </c>
      <c r="B55" s="28"/>
      <c r="C55" s="29">
        <v>675</v>
      </c>
      <c r="D55" s="29">
        <v>2345</v>
      </c>
      <c r="E55" s="29">
        <v>720</v>
      </c>
      <c r="F55" s="30"/>
      <c r="G55" s="30"/>
      <c r="H55" s="122">
        <v>0.47</v>
      </c>
      <c r="I55" s="122">
        <v>1.8720000000000001</v>
      </c>
      <c r="J55" s="122">
        <v>0.27700000000000002</v>
      </c>
      <c r="K55" s="31"/>
    </row>
    <row r="56" spans="1:11" s="32" customFormat="1" ht="11.25" customHeight="1" x14ac:dyDescent="0.3">
      <c r="A56" s="34" t="s">
        <v>44</v>
      </c>
      <c r="B56" s="28"/>
      <c r="C56" s="29">
        <v>121980</v>
      </c>
      <c r="D56" s="29">
        <v>139316</v>
      </c>
      <c r="E56" s="29">
        <v>121910</v>
      </c>
      <c r="F56" s="30"/>
      <c r="G56" s="30"/>
      <c r="H56" s="122">
        <v>96.8</v>
      </c>
      <c r="I56" s="122">
        <v>61.805999999999997</v>
      </c>
      <c r="J56" s="122">
        <v>94.3</v>
      </c>
      <c r="K56" s="31"/>
    </row>
    <row r="57" spans="1:11" s="32" customFormat="1" ht="11.25" customHeight="1" x14ac:dyDescent="0.3">
      <c r="A57" s="34" t="s">
        <v>45</v>
      </c>
      <c r="B57" s="28"/>
      <c r="C57" s="29">
        <v>26930</v>
      </c>
      <c r="D57" s="29">
        <v>29896</v>
      </c>
      <c r="E57" s="29">
        <v>26952</v>
      </c>
      <c r="F57" s="30"/>
      <c r="G57" s="30"/>
      <c r="H57" s="122">
        <v>19.826000000000001</v>
      </c>
      <c r="I57" s="122">
        <v>16.061</v>
      </c>
      <c r="J57" s="122">
        <v>26.524999999999999</v>
      </c>
      <c r="K57" s="31"/>
    </row>
    <row r="58" spans="1:11" s="32" customFormat="1" ht="11.25" customHeight="1" x14ac:dyDescent="0.3">
      <c r="A58" s="34" t="s">
        <v>46</v>
      </c>
      <c r="B58" s="28"/>
      <c r="C58" s="29">
        <v>898</v>
      </c>
      <c r="D58" s="29">
        <v>2493</v>
      </c>
      <c r="E58" s="29">
        <v>1629</v>
      </c>
      <c r="F58" s="30"/>
      <c r="G58" s="30"/>
      <c r="H58" s="122">
        <v>0.89800000000000002</v>
      </c>
      <c r="I58" s="122">
        <v>2.0059999999999998</v>
      </c>
      <c r="J58" s="122">
        <v>0.71599999999999997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153063</v>
      </c>
      <c r="D59" s="37">
        <v>179224</v>
      </c>
      <c r="E59" s="37">
        <v>153982</v>
      </c>
      <c r="F59" s="38">
        <v>85.915948756862917</v>
      </c>
      <c r="G59" s="39"/>
      <c r="H59" s="123">
        <v>122.148</v>
      </c>
      <c r="I59" s="124">
        <v>89</v>
      </c>
      <c r="J59" s="124">
        <v>125.66499999999998</v>
      </c>
      <c r="K59" s="40">
        <v>141.19662921348313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220</v>
      </c>
      <c r="D61" s="29">
        <v>478</v>
      </c>
      <c r="E61" s="29">
        <v>373</v>
      </c>
      <c r="F61" s="30"/>
      <c r="G61" s="30"/>
      <c r="H61" s="122">
        <v>0.313</v>
      </c>
      <c r="I61" s="122">
        <v>0.28000000000000003</v>
      </c>
      <c r="J61" s="122">
        <v>0.159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>
        <v>46</v>
      </c>
      <c r="E62" s="29">
        <v>18</v>
      </c>
      <c r="F62" s="30"/>
      <c r="G62" s="30"/>
      <c r="H62" s="122"/>
      <c r="I62" s="122">
        <v>3.4000000000000002E-2</v>
      </c>
      <c r="J62" s="122">
        <v>0.01</v>
      </c>
      <c r="K62" s="31"/>
    </row>
    <row r="63" spans="1:11" s="32" customFormat="1" ht="11.25" customHeight="1" x14ac:dyDescent="0.3">
      <c r="A63" s="34" t="s">
        <v>50</v>
      </c>
      <c r="B63" s="28"/>
      <c r="C63" s="29">
        <v>365</v>
      </c>
      <c r="D63" s="29">
        <v>548</v>
      </c>
      <c r="E63" s="29">
        <v>422</v>
      </c>
      <c r="F63" s="30"/>
      <c r="G63" s="30"/>
      <c r="H63" s="122">
        <v>0.34499999999999997</v>
      </c>
      <c r="I63" s="122">
        <v>0.47</v>
      </c>
      <c r="J63" s="122">
        <v>0.54100000000000004</v>
      </c>
      <c r="K63" s="31"/>
    </row>
    <row r="64" spans="1:11" s="23" customFormat="1" ht="11.25" customHeight="1" x14ac:dyDescent="0.3">
      <c r="A64" s="35" t="s">
        <v>51</v>
      </c>
      <c r="B64" s="36"/>
      <c r="C64" s="37">
        <v>585</v>
      </c>
      <c r="D64" s="37">
        <v>1072</v>
      </c>
      <c r="E64" s="37">
        <v>813</v>
      </c>
      <c r="F64" s="38">
        <v>75.839552238805965</v>
      </c>
      <c r="G64" s="39"/>
      <c r="H64" s="123">
        <v>0.65799999999999992</v>
      </c>
      <c r="I64" s="124">
        <v>0.78400000000000003</v>
      </c>
      <c r="J64" s="124">
        <v>0.71000000000000008</v>
      </c>
      <c r="K64" s="40">
        <v>90.561224489795933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54</v>
      </c>
      <c r="D66" s="37">
        <v>616</v>
      </c>
      <c r="E66" s="37">
        <v>150</v>
      </c>
      <c r="F66" s="38">
        <v>24.350649350649352</v>
      </c>
      <c r="G66" s="39"/>
      <c r="H66" s="123">
        <v>7.3999999999999996E-2</v>
      </c>
      <c r="I66" s="124">
        <v>1.488</v>
      </c>
      <c r="J66" s="124">
        <v>0.16500000000000001</v>
      </c>
      <c r="K66" s="40">
        <v>11.088709677419354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7625</v>
      </c>
      <c r="D68" s="29">
        <v>16838</v>
      </c>
      <c r="E68" s="29">
        <v>5100</v>
      </c>
      <c r="F68" s="30"/>
      <c r="G68" s="30"/>
      <c r="H68" s="122">
        <v>9.1999999999999993</v>
      </c>
      <c r="I68" s="122">
        <v>21.956</v>
      </c>
      <c r="J68" s="122">
        <v>4.4000000000000004</v>
      </c>
      <c r="K68" s="31"/>
    </row>
    <row r="69" spans="1:11" s="32" customFormat="1" ht="11.25" customHeight="1" x14ac:dyDescent="0.3">
      <c r="A69" s="34" t="s">
        <v>54</v>
      </c>
      <c r="B69" s="28"/>
      <c r="C69" s="29">
        <v>450</v>
      </c>
      <c r="D69" s="29">
        <v>3090</v>
      </c>
      <c r="E69" s="29">
        <v>810</v>
      </c>
      <c r="F69" s="30"/>
      <c r="G69" s="30"/>
      <c r="H69" s="122">
        <v>1.2</v>
      </c>
      <c r="I69" s="122">
        <v>4.899</v>
      </c>
      <c r="J69" s="122">
        <v>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8075</v>
      </c>
      <c r="D70" s="37">
        <v>19928</v>
      </c>
      <c r="E70" s="37">
        <v>5910</v>
      </c>
      <c r="F70" s="38">
        <v>29.656764351665998</v>
      </c>
      <c r="G70" s="39"/>
      <c r="H70" s="123">
        <v>10.399999999999999</v>
      </c>
      <c r="I70" s="124">
        <v>26.855</v>
      </c>
      <c r="J70" s="124">
        <v>5.4</v>
      </c>
      <c r="K70" s="40">
        <v>20.107987339415377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</v>
      </c>
      <c r="D72" s="29">
        <v>104</v>
      </c>
      <c r="E72" s="29">
        <v>44</v>
      </c>
      <c r="F72" s="30"/>
      <c r="G72" s="30"/>
      <c r="H72" s="122">
        <v>1E-3</v>
      </c>
      <c r="I72" s="122">
        <v>8.7999999999999995E-2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52582</v>
      </c>
      <c r="D73" s="29">
        <v>60734</v>
      </c>
      <c r="E73" s="29">
        <v>57500</v>
      </c>
      <c r="F73" s="30"/>
      <c r="G73" s="30"/>
      <c r="H73" s="122">
        <v>88.548000000000002</v>
      </c>
      <c r="I73" s="122">
        <v>95.863</v>
      </c>
      <c r="J73" s="122">
        <v>85.5</v>
      </c>
      <c r="K73" s="31"/>
    </row>
    <row r="74" spans="1:11" s="32" customFormat="1" ht="11.25" customHeight="1" x14ac:dyDescent="0.3">
      <c r="A74" s="34" t="s">
        <v>58</v>
      </c>
      <c r="B74" s="28"/>
      <c r="C74" s="29">
        <v>25079</v>
      </c>
      <c r="D74" s="29">
        <v>33845</v>
      </c>
      <c r="E74" s="29">
        <v>25080</v>
      </c>
      <c r="F74" s="30"/>
      <c r="G74" s="30"/>
      <c r="H74" s="122">
        <v>26.984000000000002</v>
      </c>
      <c r="I74" s="122">
        <v>26.009</v>
      </c>
      <c r="J74" s="122">
        <v>19</v>
      </c>
      <c r="K74" s="31"/>
    </row>
    <row r="75" spans="1:11" s="32" customFormat="1" ht="11.25" customHeight="1" x14ac:dyDescent="0.3">
      <c r="A75" s="34" t="s">
        <v>59</v>
      </c>
      <c r="B75" s="28"/>
      <c r="C75" s="29">
        <v>557</v>
      </c>
      <c r="D75" s="29">
        <v>1540</v>
      </c>
      <c r="E75" s="29">
        <v>814</v>
      </c>
      <c r="F75" s="30"/>
      <c r="G75" s="30"/>
      <c r="H75" s="122">
        <v>0.46899999999999997</v>
      </c>
      <c r="I75" s="122">
        <v>0.70499999999999996</v>
      </c>
      <c r="J75" s="122">
        <v>0.57999999999999996</v>
      </c>
      <c r="K75" s="31"/>
    </row>
    <row r="76" spans="1:11" s="32" customFormat="1" ht="11.25" customHeight="1" x14ac:dyDescent="0.3">
      <c r="A76" s="34" t="s">
        <v>60</v>
      </c>
      <c r="B76" s="28"/>
      <c r="C76" s="29">
        <v>15227</v>
      </c>
      <c r="D76" s="29">
        <v>16854</v>
      </c>
      <c r="E76" s="29">
        <v>14825</v>
      </c>
      <c r="F76" s="30"/>
      <c r="G76" s="30"/>
      <c r="H76" s="122">
        <v>24.363</v>
      </c>
      <c r="I76" s="122">
        <v>16.8</v>
      </c>
      <c r="J76" s="122">
        <v>15</v>
      </c>
      <c r="K76" s="31"/>
    </row>
    <row r="77" spans="1:11" s="32" customFormat="1" ht="11.25" customHeight="1" x14ac:dyDescent="0.3">
      <c r="A77" s="34" t="s">
        <v>61</v>
      </c>
      <c r="B77" s="28"/>
      <c r="C77" s="29">
        <v>525</v>
      </c>
      <c r="D77" s="29">
        <v>1967</v>
      </c>
      <c r="E77" s="29">
        <v>449</v>
      </c>
      <c r="F77" s="30"/>
      <c r="G77" s="30"/>
      <c r="H77" s="122">
        <v>0.47299999999999998</v>
      </c>
      <c r="I77" s="122">
        <v>1.4790000000000001</v>
      </c>
      <c r="J77" s="122">
        <v>0.21199999999999999</v>
      </c>
      <c r="K77" s="31"/>
    </row>
    <row r="78" spans="1:11" s="32" customFormat="1" ht="11.25" customHeight="1" x14ac:dyDescent="0.3">
      <c r="A78" s="34" t="s">
        <v>62</v>
      </c>
      <c r="B78" s="28"/>
      <c r="C78" s="29">
        <v>770</v>
      </c>
      <c r="D78" s="29">
        <v>2386</v>
      </c>
      <c r="E78" s="29">
        <v>1500</v>
      </c>
      <c r="F78" s="30"/>
      <c r="G78" s="30"/>
      <c r="H78" s="122">
        <v>0.73099999999999998</v>
      </c>
      <c r="I78" s="122">
        <v>2.2080000000000002</v>
      </c>
      <c r="J78" s="122">
        <v>1.35</v>
      </c>
      <c r="K78" s="31"/>
    </row>
    <row r="79" spans="1:11" s="32" customFormat="1" ht="11.25" customHeight="1" x14ac:dyDescent="0.3">
      <c r="A79" s="34" t="s">
        <v>63</v>
      </c>
      <c r="B79" s="28"/>
      <c r="C79" s="29">
        <v>99275</v>
      </c>
      <c r="D79" s="29">
        <v>129285</v>
      </c>
      <c r="E79" s="29">
        <v>103500</v>
      </c>
      <c r="F79" s="30"/>
      <c r="G79" s="30"/>
      <c r="H79" s="122">
        <v>129.05799999999999</v>
      </c>
      <c r="I79" s="122">
        <v>160.55000000000001</v>
      </c>
      <c r="J79" s="122">
        <v>82.8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194016</v>
      </c>
      <c r="D80" s="37">
        <v>246715</v>
      </c>
      <c r="E80" s="37">
        <v>203712</v>
      </c>
      <c r="F80" s="38">
        <v>82.569766734896547</v>
      </c>
      <c r="G80" s="39"/>
      <c r="H80" s="123">
        <v>270.62700000000001</v>
      </c>
      <c r="I80" s="124">
        <v>303.702</v>
      </c>
      <c r="J80" s="124">
        <v>204.44200000000001</v>
      </c>
      <c r="K80" s="40">
        <v>67.316645922647865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626416.97</v>
      </c>
      <c r="D87" s="48">
        <v>876671</v>
      </c>
      <c r="E87" s="48">
        <v>766594</v>
      </c>
      <c r="F87" s="49">
        <v>87.443750278040454</v>
      </c>
      <c r="G87" s="39"/>
      <c r="H87" s="127">
        <v>767.096</v>
      </c>
      <c r="I87" s="128">
        <v>820.24099999999987</v>
      </c>
      <c r="J87" s="128">
        <v>868.09199999999998</v>
      </c>
      <c r="K87" s="49">
        <v>105.83377324469274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33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22</v>
      </c>
      <c r="D24" s="37">
        <v>50</v>
      </c>
      <c r="E24" s="37">
        <v>50</v>
      </c>
      <c r="F24" s="38">
        <v>100</v>
      </c>
      <c r="G24" s="39"/>
      <c r="H24" s="123">
        <v>4.8000000000000001E-2</v>
      </c>
      <c r="I24" s="124">
        <v>0.18099999999999999</v>
      </c>
      <c r="J24" s="124">
        <v>9.8000000000000004E-2</v>
      </c>
      <c r="K24" s="40">
        <v>54.143646408839786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470</v>
      </c>
      <c r="D28" s="29">
        <v>406</v>
      </c>
      <c r="E28" s="29">
        <v>270</v>
      </c>
      <c r="F28" s="30"/>
      <c r="G28" s="30"/>
      <c r="H28" s="122">
        <v>1.645</v>
      </c>
      <c r="I28" s="122">
        <v>1.2170000000000001</v>
      </c>
      <c r="J28" s="122">
        <v>0.75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180</v>
      </c>
      <c r="D30" s="29">
        <v>78</v>
      </c>
      <c r="E30" s="29">
        <v>32</v>
      </c>
      <c r="F30" s="30"/>
      <c r="G30" s="30"/>
      <c r="H30" s="122">
        <v>0.61</v>
      </c>
      <c r="I30" s="122">
        <v>0.23599999999999999</v>
      </c>
      <c r="J30" s="122">
        <v>0.10299999999999999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650</v>
      </c>
      <c r="D31" s="37">
        <v>484</v>
      </c>
      <c r="E31" s="37">
        <v>302</v>
      </c>
      <c r="F31" s="38">
        <v>62.396694214876035</v>
      </c>
      <c r="G31" s="39"/>
      <c r="H31" s="123">
        <v>2.2549999999999999</v>
      </c>
      <c r="I31" s="124">
        <v>1.4530000000000001</v>
      </c>
      <c r="J31" s="124">
        <v>0.85299999999999998</v>
      </c>
      <c r="K31" s="40">
        <v>58.706125258086715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>
        <v>5</v>
      </c>
      <c r="E33" s="29"/>
      <c r="F33" s="30"/>
      <c r="G33" s="30"/>
      <c r="H33" s="122"/>
      <c r="I33" s="122">
        <v>8.9999999999999993E-3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26</v>
      </c>
      <c r="D34" s="29">
        <v>4</v>
      </c>
      <c r="E34" s="29">
        <v>24</v>
      </c>
      <c r="F34" s="30"/>
      <c r="G34" s="30"/>
      <c r="H34" s="122">
        <v>4.9000000000000002E-2</v>
      </c>
      <c r="I34" s="122">
        <v>6.0000000000000001E-3</v>
      </c>
      <c r="J34" s="122">
        <v>2.5999999999999999E-2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9.8000000000000007</v>
      </c>
      <c r="D35" s="29">
        <v>265</v>
      </c>
      <c r="E35" s="29">
        <v>272</v>
      </c>
      <c r="F35" s="30"/>
      <c r="G35" s="30"/>
      <c r="H35" s="122">
        <v>1.6E-2</v>
      </c>
      <c r="I35" s="122">
        <v>0.50900000000000001</v>
      </c>
      <c r="J35" s="122">
        <v>0.51100000000000001</v>
      </c>
      <c r="K35" s="31"/>
    </row>
    <row r="36" spans="1:11" s="32" customFormat="1" ht="11.25" customHeight="1" x14ac:dyDescent="0.3">
      <c r="A36" s="34" t="s">
        <v>28</v>
      </c>
      <c r="B36" s="28"/>
      <c r="C36" s="29">
        <v>25</v>
      </c>
      <c r="D36" s="29">
        <v>1</v>
      </c>
      <c r="E36" s="29"/>
      <c r="F36" s="30"/>
      <c r="G36" s="30"/>
      <c r="H36" s="122">
        <v>3.7999999999999999E-2</v>
      </c>
      <c r="I36" s="122">
        <v>2E-3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60.8</v>
      </c>
      <c r="D37" s="37">
        <v>275</v>
      </c>
      <c r="E37" s="37">
        <v>296</v>
      </c>
      <c r="F37" s="38">
        <v>107.63636363636364</v>
      </c>
      <c r="G37" s="39"/>
      <c r="H37" s="123">
        <v>0.10300000000000001</v>
      </c>
      <c r="I37" s="124">
        <v>0.52600000000000002</v>
      </c>
      <c r="J37" s="124">
        <v>0.53700000000000003</v>
      </c>
      <c r="K37" s="40">
        <v>102.09125475285171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22</v>
      </c>
      <c r="D41" s="29">
        <v>13</v>
      </c>
      <c r="E41" s="29">
        <v>68</v>
      </c>
      <c r="F41" s="30"/>
      <c r="G41" s="30"/>
      <c r="H41" s="122">
        <v>8.4000000000000005E-2</v>
      </c>
      <c r="I41" s="122">
        <v>0.05</v>
      </c>
      <c r="J41" s="122">
        <v>0.253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>
        <v>25</v>
      </c>
      <c r="F42" s="30"/>
      <c r="G42" s="30"/>
      <c r="H42" s="122"/>
      <c r="I42" s="122"/>
      <c r="J42" s="122">
        <v>9.2999999999999999E-2</v>
      </c>
      <c r="K42" s="31"/>
    </row>
    <row r="43" spans="1:11" s="32" customFormat="1" ht="11.25" customHeight="1" x14ac:dyDescent="0.3">
      <c r="A43" s="34" t="s">
        <v>33</v>
      </c>
      <c r="B43" s="28"/>
      <c r="C43" s="29">
        <v>35</v>
      </c>
      <c r="D43" s="29">
        <v>47</v>
      </c>
      <c r="E43" s="29">
        <v>102</v>
      </c>
      <c r="F43" s="30"/>
      <c r="G43" s="30"/>
      <c r="H43" s="122">
        <v>0.109</v>
      </c>
      <c r="I43" s="122">
        <v>0.13600000000000001</v>
      </c>
      <c r="J43" s="122">
        <v>0.35599999999999998</v>
      </c>
      <c r="K43" s="31"/>
    </row>
    <row r="44" spans="1:11" s="32" customFormat="1" ht="11.25" customHeight="1" x14ac:dyDescent="0.3">
      <c r="A44" s="34" t="s">
        <v>34</v>
      </c>
      <c r="B44" s="28"/>
      <c r="C44" s="29">
        <v>36</v>
      </c>
      <c r="D44" s="29">
        <v>12</v>
      </c>
      <c r="E44" s="29">
        <v>48</v>
      </c>
      <c r="F44" s="30"/>
      <c r="G44" s="30"/>
      <c r="H44" s="122">
        <v>0.151</v>
      </c>
      <c r="I44" s="122">
        <v>4.7E-2</v>
      </c>
      <c r="J44" s="122">
        <v>0.159</v>
      </c>
      <c r="K44" s="31"/>
    </row>
    <row r="45" spans="1:11" s="32" customFormat="1" ht="11.25" customHeight="1" x14ac:dyDescent="0.3">
      <c r="A45" s="34" t="s">
        <v>35</v>
      </c>
      <c r="B45" s="28"/>
      <c r="C45" s="29">
        <v>34</v>
      </c>
      <c r="D45" s="29">
        <v>40</v>
      </c>
      <c r="E45" s="29">
        <v>67</v>
      </c>
      <c r="F45" s="30"/>
      <c r="G45" s="30"/>
      <c r="H45" s="122">
        <v>0.11899999999999999</v>
      </c>
      <c r="I45" s="122">
        <v>0.12</v>
      </c>
      <c r="J45" s="122">
        <v>0.20100000000000001</v>
      </c>
      <c r="K45" s="31"/>
    </row>
    <row r="46" spans="1:11" s="32" customFormat="1" ht="11.25" customHeight="1" x14ac:dyDescent="0.3">
      <c r="A46" s="34" t="s">
        <v>36</v>
      </c>
      <c r="B46" s="28"/>
      <c r="C46" s="29">
        <v>5</v>
      </c>
      <c r="D46" s="29"/>
      <c r="E46" s="29"/>
      <c r="F46" s="30"/>
      <c r="G46" s="30"/>
      <c r="H46" s="122">
        <v>1.4999999999999999E-2</v>
      </c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7</v>
      </c>
      <c r="D47" s="29"/>
      <c r="E47" s="29"/>
      <c r="F47" s="30"/>
      <c r="G47" s="30"/>
      <c r="H47" s="122">
        <v>0.02</v>
      </c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7</v>
      </c>
      <c r="D48" s="29">
        <v>14</v>
      </c>
      <c r="E48" s="29">
        <v>3</v>
      </c>
      <c r="F48" s="30"/>
      <c r="G48" s="30"/>
      <c r="H48" s="122">
        <v>2.1000000000000001E-2</v>
      </c>
      <c r="I48" s="122">
        <v>4.2000000000000003E-2</v>
      </c>
      <c r="J48" s="122">
        <v>8.9999999999999993E-3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106</v>
      </c>
      <c r="D49" s="29"/>
      <c r="E49" s="29">
        <v>28</v>
      </c>
      <c r="F49" s="30"/>
      <c r="G49" s="30"/>
      <c r="H49" s="122">
        <v>0.26500000000000001</v>
      </c>
      <c r="I49" s="122">
        <v>1E-3</v>
      </c>
      <c r="J49" s="122">
        <v>4.8000000000000001E-2</v>
      </c>
      <c r="K49" s="31"/>
    </row>
    <row r="50" spans="1:11" s="23" customFormat="1" ht="11.25" customHeight="1" x14ac:dyDescent="0.3">
      <c r="A50" s="41" t="s">
        <v>40</v>
      </c>
      <c r="B50" s="36"/>
      <c r="C50" s="37">
        <v>252</v>
      </c>
      <c r="D50" s="37">
        <v>126</v>
      </c>
      <c r="E50" s="37">
        <v>341</v>
      </c>
      <c r="F50" s="38">
        <v>270.63492063492066</v>
      </c>
      <c r="G50" s="39"/>
      <c r="H50" s="123">
        <v>0.78400000000000003</v>
      </c>
      <c r="I50" s="124">
        <v>0.39599999999999996</v>
      </c>
      <c r="J50" s="124">
        <v>1.119</v>
      </c>
      <c r="K50" s="40">
        <v>282.57575757575762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44</v>
      </c>
      <c r="D54" s="29">
        <v>7</v>
      </c>
      <c r="E54" s="29"/>
      <c r="F54" s="30"/>
      <c r="G54" s="30"/>
      <c r="H54" s="122">
        <v>0.11</v>
      </c>
      <c r="I54" s="122">
        <v>1.7999999999999999E-2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</v>
      </c>
      <c r="D56" s="29"/>
      <c r="E56" s="29"/>
      <c r="F56" s="30"/>
      <c r="G56" s="30"/>
      <c r="H56" s="122">
        <v>1E-3</v>
      </c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6</v>
      </c>
      <c r="D58" s="29">
        <v>6</v>
      </c>
      <c r="E58" s="29">
        <v>3</v>
      </c>
      <c r="F58" s="30"/>
      <c r="G58" s="30"/>
      <c r="H58" s="122">
        <v>1.2E-2</v>
      </c>
      <c r="I58" s="122">
        <v>1.7000000000000001E-2</v>
      </c>
      <c r="J58" s="122">
        <v>4.0000000000000001E-3</v>
      </c>
      <c r="K58" s="31"/>
    </row>
    <row r="59" spans="1:11" s="23" customFormat="1" ht="11.25" customHeight="1" x14ac:dyDescent="0.3">
      <c r="A59" s="35" t="s">
        <v>47</v>
      </c>
      <c r="B59" s="36"/>
      <c r="C59" s="37">
        <v>51</v>
      </c>
      <c r="D59" s="37">
        <v>13</v>
      </c>
      <c r="E59" s="37">
        <v>3</v>
      </c>
      <c r="F59" s="38">
        <v>23.076923076923077</v>
      </c>
      <c r="G59" s="39"/>
      <c r="H59" s="123">
        <v>0.123</v>
      </c>
      <c r="I59" s="124">
        <v>3.5000000000000003E-2</v>
      </c>
      <c r="J59" s="124">
        <v>4.0000000000000001E-3</v>
      </c>
      <c r="K59" s="40">
        <v>11.428571428571429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>
        <v>1</v>
      </c>
      <c r="F63" s="30"/>
      <c r="G63" s="30"/>
      <c r="H63" s="122"/>
      <c r="I63" s="122"/>
      <c r="J63" s="122">
        <v>1E-3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>
        <v>1</v>
      </c>
      <c r="F64" s="38"/>
      <c r="G64" s="39"/>
      <c r="H64" s="123"/>
      <c r="I64" s="124"/>
      <c r="J64" s="124">
        <v>1E-3</v>
      </c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285</v>
      </c>
      <c r="D68" s="29">
        <v>96</v>
      </c>
      <c r="E68" s="29">
        <v>210</v>
      </c>
      <c r="F68" s="30"/>
      <c r="G68" s="30"/>
      <c r="H68" s="122">
        <v>0.8</v>
      </c>
      <c r="I68" s="122">
        <v>0.26200000000000001</v>
      </c>
      <c r="J68" s="122">
        <v>0.6</v>
      </c>
      <c r="K68" s="31"/>
    </row>
    <row r="69" spans="1:11" s="32" customFormat="1" ht="11.25" customHeight="1" x14ac:dyDescent="0.3">
      <c r="A69" s="34" t="s">
        <v>54</v>
      </c>
      <c r="B69" s="28"/>
      <c r="C69" s="29">
        <v>210</v>
      </c>
      <c r="D69" s="29">
        <v>268</v>
      </c>
      <c r="E69" s="29">
        <v>1200</v>
      </c>
      <c r="F69" s="30"/>
      <c r="G69" s="30"/>
      <c r="H69" s="122">
        <v>0.62</v>
      </c>
      <c r="I69" s="122">
        <v>0.83899999999999997</v>
      </c>
      <c r="J69" s="122">
        <v>4</v>
      </c>
      <c r="K69" s="31"/>
    </row>
    <row r="70" spans="1:11" s="23" customFormat="1" ht="11.25" customHeight="1" x14ac:dyDescent="0.3">
      <c r="A70" s="35" t="s">
        <v>55</v>
      </c>
      <c r="B70" s="36"/>
      <c r="C70" s="37">
        <v>495</v>
      </c>
      <c r="D70" s="37">
        <v>364</v>
      </c>
      <c r="E70" s="37">
        <v>1410</v>
      </c>
      <c r="F70" s="38">
        <v>387.36263736263737</v>
      </c>
      <c r="G70" s="39"/>
      <c r="H70" s="123">
        <v>1.42</v>
      </c>
      <c r="I70" s="124">
        <v>1.101</v>
      </c>
      <c r="J70" s="124">
        <v>4.5999999999999996</v>
      </c>
      <c r="K70" s="40">
        <v>417.80199818346955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2</v>
      </c>
      <c r="D73" s="29"/>
      <c r="E73" s="29"/>
      <c r="F73" s="30"/>
      <c r="G73" s="30"/>
      <c r="H73" s="122">
        <v>2E-3</v>
      </c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12</v>
      </c>
      <c r="D75" s="29"/>
      <c r="E75" s="29"/>
      <c r="F75" s="30"/>
      <c r="G75" s="30"/>
      <c r="H75" s="122">
        <v>3.5999999999999997E-2</v>
      </c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9</v>
      </c>
      <c r="D79" s="29">
        <v>18</v>
      </c>
      <c r="E79" s="29"/>
      <c r="F79" s="30"/>
      <c r="G79" s="30"/>
      <c r="H79" s="122"/>
      <c r="I79" s="122">
        <v>1.6E-2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23</v>
      </c>
      <c r="D80" s="37">
        <v>18</v>
      </c>
      <c r="E80" s="37"/>
      <c r="F80" s="38"/>
      <c r="G80" s="39"/>
      <c r="H80" s="123">
        <v>3.7999999999999999E-2</v>
      </c>
      <c r="I80" s="124">
        <v>1.6E-2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1553.8</v>
      </c>
      <c r="D87" s="48">
        <v>1330</v>
      </c>
      <c r="E87" s="48">
        <v>2403</v>
      </c>
      <c r="F87" s="49">
        <v>180.6766917293233</v>
      </c>
      <c r="G87" s="39"/>
      <c r="H87" s="127">
        <v>4.7710000000000008</v>
      </c>
      <c r="I87" s="128">
        <v>3.7080000000000002</v>
      </c>
      <c r="J87" s="128">
        <v>7.2119999999999997</v>
      </c>
      <c r="K87" s="49">
        <v>194.49838187702264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34">
    <pageSetUpPr fitToPage="1"/>
  </sheetPr>
  <dimension ref="A1:K625"/>
  <sheetViews>
    <sheetView view="pageBreakPreview" zoomScale="60" zoomScaleNormal="100" workbookViewId="0">
      <selection activeCell="N52" sqref="N52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30</v>
      </c>
      <c r="D17" s="37"/>
      <c r="E17" s="37"/>
      <c r="F17" s="38"/>
      <c r="G17" s="39"/>
      <c r="H17" s="123">
        <v>5.8999999999999997E-2</v>
      </c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2056</v>
      </c>
      <c r="D19" s="29">
        <v>1503</v>
      </c>
      <c r="E19" s="29">
        <v>1503</v>
      </c>
      <c r="F19" s="30"/>
      <c r="G19" s="30"/>
      <c r="H19" s="122">
        <v>4.2759999999999998</v>
      </c>
      <c r="I19" s="122">
        <v>4.8090000000000002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2056</v>
      </c>
      <c r="D22" s="37">
        <v>1503</v>
      </c>
      <c r="E22" s="37">
        <v>1503</v>
      </c>
      <c r="F22" s="38">
        <v>100</v>
      </c>
      <c r="G22" s="39"/>
      <c r="H22" s="123">
        <v>4.2759999999999998</v>
      </c>
      <c r="I22" s="124">
        <v>4.8090000000000002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9126</v>
      </c>
      <c r="D24" s="37">
        <v>7792</v>
      </c>
      <c r="E24" s="37">
        <v>7800</v>
      </c>
      <c r="F24" s="38">
        <v>100.10266940451746</v>
      </c>
      <c r="G24" s="39"/>
      <c r="H24" s="123">
        <v>19.411000000000001</v>
      </c>
      <c r="I24" s="124">
        <v>14.573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3320</v>
      </c>
      <c r="D26" s="37">
        <v>1950</v>
      </c>
      <c r="E26" s="37">
        <v>2000</v>
      </c>
      <c r="F26" s="38">
        <v>102.56410256410257</v>
      </c>
      <c r="G26" s="39"/>
      <c r="H26" s="123">
        <v>9.782</v>
      </c>
      <c r="I26" s="124">
        <v>3.5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4712</v>
      </c>
      <c r="D28" s="29">
        <v>5027</v>
      </c>
      <c r="E28" s="29">
        <v>4700</v>
      </c>
      <c r="F28" s="30"/>
      <c r="G28" s="30"/>
      <c r="H28" s="122">
        <v>11.888</v>
      </c>
      <c r="I28" s="122">
        <v>13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464</v>
      </c>
      <c r="D29" s="29">
        <v>460</v>
      </c>
      <c r="E29" s="29"/>
      <c r="F29" s="30"/>
      <c r="G29" s="30"/>
      <c r="H29" s="122">
        <v>0.46</v>
      </c>
      <c r="I29" s="122">
        <v>0.23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3181</v>
      </c>
      <c r="D30" s="29">
        <v>2950</v>
      </c>
      <c r="E30" s="29">
        <v>2500</v>
      </c>
      <c r="F30" s="30"/>
      <c r="G30" s="30"/>
      <c r="H30" s="122">
        <v>6.3</v>
      </c>
      <c r="I30" s="122">
        <v>5.0049999999999999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8357</v>
      </c>
      <c r="D31" s="37">
        <v>8437</v>
      </c>
      <c r="E31" s="37">
        <v>7200</v>
      </c>
      <c r="F31" s="38">
        <v>85.33839042313619</v>
      </c>
      <c r="G31" s="39"/>
      <c r="H31" s="123">
        <v>18.648</v>
      </c>
      <c r="I31" s="124">
        <v>18.234999999999999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8047</v>
      </c>
      <c r="D33" s="29">
        <v>5781</v>
      </c>
      <c r="E33" s="29">
        <v>5800</v>
      </c>
      <c r="F33" s="30"/>
      <c r="G33" s="30"/>
      <c r="H33" s="122">
        <v>13.794</v>
      </c>
      <c r="I33" s="122">
        <v>4.8600000000000003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10063</v>
      </c>
      <c r="D34" s="29">
        <v>9280</v>
      </c>
      <c r="E34" s="29">
        <v>5500</v>
      </c>
      <c r="F34" s="30"/>
      <c r="G34" s="30"/>
      <c r="H34" s="122">
        <v>23.405000000000001</v>
      </c>
      <c r="I34" s="122">
        <v>16.148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4126</v>
      </c>
      <c r="D35" s="29">
        <v>6098</v>
      </c>
      <c r="E35" s="29">
        <v>6098</v>
      </c>
      <c r="F35" s="30"/>
      <c r="G35" s="30"/>
      <c r="H35" s="122">
        <v>9.516</v>
      </c>
      <c r="I35" s="122">
        <v>8.31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625</v>
      </c>
      <c r="D36" s="29">
        <v>625</v>
      </c>
      <c r="E36" s="29">
        <v>735</v>
      </c>
      <c r="F36" s="30"/>
      <c r="G36" s="30"/>
      <c r="H36" s="122">
        <v>0.61399999999999999</v>
      </c>
      <c r="I36" s="122">
        <v>0.218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22861</v>
      </c>
      <c r="D37" s="37">
        <v>21784</v>
      </c>
      <c r="E37" s="37">
        <v>18133</v>
      </c>
      <c r="F37" s="38">
        <v>83.239992655159753</v>
      </c>
      <c r="G37" s="39"/>
      <c r="H37" s="123">
        <v>47.328999999999994</v>
      </c>
      <c r="I37" s="124">
        <v>29.535999999999998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11</v>
      </c>
      <c r="D39" s="37"/>
      <c r="E39" s="37"/>
      <c r="F39" s="38"/>
      <c r="G39" s="39"/>
      <c r="H39" s="123">
        <v>1.0999999999999999E-2</v>
      </c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2387</v>
      </c>
      <c r="D41" s="29">
        <v>2132</v>
      </c>
      <c r="E41" s="29">
        <v>2150</v>
      </c>
      <c r="F41" s="30"/>
      <c r="G41" s="30"/>
      <c r="H41" s="122">
        <v>4.5350000000000001</v>
      </c>
      <c r="I41" s="122">
        <v>2.5840000000000001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9869</v>
      </c>
      <c r="D42" s="29">
        <v>6303</v>
      </c>
      <c r="E42" s="29">
        <v>7759</v>
      </c>
      <c r="F42" s="30"/>
      <c r="G42" s="30"/>
      <c r="H42" s="122">
        <v>18.292000000000002</v>
      </c>
      <c r="I42" s="122">
        <v>6.5970000000000004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4968</v>
      </c>
      <c r="D43" s="29">
        <v>6200</v>
      </c>
      <c r="E43" s="29">
        <v>6600</v>
      </c>
      <c r="F43" s="30"/>
      <c r="G43" s="30"/>
      <c r="H43" s="122">
        <v>8.8989999999999991</v>
      </c>
      <c r="I43" s="122">
        <v>10.457000000000001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5624</v>
      </c>
      <c r="D44" s="29">
        <v>6032</v>
      </c>
      <c r="E44" s="29">
        <v>6746</v>
      </c>
      <c r="F44" s="30"/>
      <c r="G44" s="30"/>
      <c r="H44" s="122">
        <v>13.256</v>
      </c>
      <c r="I44" s="122">
        <v>8.6539999999999999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5339</v>
      </c>
      <c r="D45" s="29">
        <v>3818</v>
      </c>
      <c r="E45" s="29">
        <v>5400</v>
      </c>
      <c r="F45" s="30"/>
      <c r="G45" s="30"/>
      <c r="H45" s="122">
        <v>12.273999999999999</v>
      </c>
      <c r="I45" s="122">
        <v>7.9859999999999998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3720</v>
      </c>
      <c r="D46" s="29">
        <v>2195</v>
      </c>
      <c r="E46" s="29">
        <v>2200</v>
      </c>
      <c r="F46" s="30"/>
      <c r="G46" s="30"/>
      <c r="H46" s="122">
        <v>6.46</v>
      </c>
      <c r="I46" s="122">
        <v>3.2869999999999999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6075</v>
      </c>
      <c r="D47" s="29">
        <v>2332</v>
      </c>
      <c r="E47" s="29">
        <v>2150</v>
      </c>
      <c r="F47" s="30"/>
      <c r="G47" s="30"/>
      <c r="H47" s="122">
        <v>7.7720000000000002</v>
      </c>
      <c r="I47" s="122">
        <v>1.331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12389</v>
      </c>
      <c r="D48" s="29">
        <v>8399</v>
      </c>
      <c r="E48" s="29">
        <v>8300</v>
      </c>
      <c r="F48" s="30"/>
      <c r="G48" s="30"/>
      <c r="H48" s="122">
        <v>27.166</v>
      </c>
      <c r="I48" s="122">
        <v>17.033000000000001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10130</v>
      </c>
      <c r="D49" s="29">
        <v>9885</v>
      </c>
      <c r="E49" s="29">
        <v>9885</v>
      </c>
      <c r="F49" s="30"/>
      <c r="G49" s="30"/>
      <c r="H49" s="122">
        <v>20.690999999999999</v>
      </c>
      <c r="I49" s="122">
        <v>16.382000000000001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60501</v>
      </c>
      <c r="D50" s="37">
        <v>47296</v>
      </c>
      <c r="E50" s="37">
        <v>51190</v>
      </c>
      <c r="F50" s="38">
        <v>108.23325439783491</v>
      </c>
      <c r="G50" s="39"/>
      <c r="H50" s="123">
        <v>119.345</v>
      </c>
      <c r="I50" s="124">
        <v>74.311000000000007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1806</v>
      </c>
      <c r="D52" s="37">
        <v>2636</v>
      </c>
      <c r="E52" s="37">
        <v>2112</v>
      </c>
      <c r="F52" s="38">
        <v>80.121396054628221</v>
      </c>
      <c r="G52" s="39"/>
      <c r="H52" s="123">
        <v>2.4340000000000002</v>
      </c>
      <c r="I52" s="124">
        <v>5.4139999999999997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2827</v>
      </c>
      <c r="D54" s="29">
        <v>3276</v>
      </c>
      <c r="E54" s="29">
        <v>3220</v>
      </c>
      <c r="F54" s="30"/>
      <c r="G54" s="30"/>
      <c r="H54" s="122">
        <v>6.73</v>
      </c>
      <c r="I54" s="122">
        <v>7.4489999999999998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822</v>
      </c>
      <c r="D55" s="29">
        <v>558</v>
      </c>
      <c r="E55" s="29">
        <v>560</v>
      </c>
      <c r="F55" s="30"/>
      <c r="G55" s="30"/>
      <c r="H55" s="122">
        <v>1.694</v>
      </c>
      <c r="I55" s="122">
        <v>1.0960000000000001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1628</v>
      </c>
      <c r="D56" s="29">
        <v>1254</v>
      </c>
      <c r="E56" s="29">
        <v>1400</v>
      </c>
      <c r="F56" s="30"/>
      <c r="G56" s="30"/>
      <c r="H56" s="122">
        <v>1.4770000000000001</v>
      </c>
      <c r="I56" s="122">
        <v>1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7365</v>
      </c>
      <c r="D57" s="29">
        <v>6709</v>
      </c>
      <c r="E57" s="29">
        <v>4559</v>
      </c>
      <c r="F57" s="30"/>
      <c r="G57" s="30"/>
      <c r="H57" s="122">
        <v>9.7850000000000001</v>
      </c>
      <c r="I57" s="122">
        <v>10.805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2560</v>
      </c>
      <c r="D58" s="29">
        <v>1887</v>
      </c>
      <c r="E58" s="29">
        <v>1871</v>
      </c>
      <c r="F58" s="30"/>
      <c r="G58" s="30"/>
      <c r="H58" s="122">
        <v>4.5659999999999998</v>
      </c>
      <c r="I58" s="122">
        <v>3.7410000000000001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15202</v>
      </c>
      <c r="D59" s="37">
        <v>13684</v>
      </c>
      <c r="E59" s="37">
        <v>11610</v>
      </c>
      <c r="F59" s="38">
        <v>84.843612978661213</v>
      </c>
      <c r="G59" s="39"/>
      <c r="H59" s="123">
        <v>24.251999999999999</v>
      </c>
      <c r="I59" s="124">
        <v>24.091000000000001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>
        <v>17</v>
      </c>
      <c r="E62" s="29"/>
      <c r="F62" s="30"/>
      <c r="G62" s="30"/>
      <c r="H62" s="122"/>
      <c r="I62" s="122">
        <v>1.6E-2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118</v>
      </c>
      <c r="D63" s="29">
        <v>118</v>
      </c>
      <c r="E63" s="29">
        <v>76</v>
      </c>
      <c r="F63" s="30"/>
      <c r="G63" s="30"/>
      <c r="H63" s="122">
        <v>0.156</v>
      </c>
      <c r="I63" s="122">
        <v>0.156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118</v>
      </c>
      <c r="D64" s="37">
        <v>135</v>
      </c>
      <c r="E64" s="37">
        <v>76</v>
      </c>
      <c r="F64" s="38">
        <v>56.296296296296298</v>
      </c>
      <c r="G64" s="39"/>
      <c r="H64" s="123">
        <v>0.156</v>
      </c>
      <c r="I64" s="124">
        <v>0.17199999999999999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>
        <v>2</v>
      </c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1917</v>
      </c>
      <c r="D68" s="29">
        <v>3173</v>
      </c>
      <c r="E68" s="29">
        <v>2000</v>
      </c>
      <c r="F68" s="30"/>
      <c r="G68" s="30"/>
      <c r="H68" s="122">
        <v>3.0990000000000002</v>
      </c>
      <c r="I68" s="122">
        <v>4.5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34</v>
      </c>
      <c r="D69" s="29">
        <v>40</v>
      </c>
      <c r="E69" s="29">
        <v>50</v>
      </c>
      <c r="F69" s="30"/>
      <c r="G69" s="30"/>
      <c r="H69" s="122">
        <v>8.2000000000000003E-2</v>
      </c>
      <c r="I69" s="122">
        <v>0.05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1951</v>
      </c>
      <c r="D70" s="37">
        <v>3213</v>
      </c>
      <c r="E70" s="37">
        <v>2050</v>
      </c>
      <c r="F70" s="38">
        <v>63.803299097416748</v>
      </c>
      <c r="G70" s="39"/>
      <c r="H70" s="123">
        <v>3.181</v>
      </c>
      <c r="I70" s="124">
        <v>4.55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410</v>
      </c>
      <c r="D73" s="29">
        <v>370</v>
      </c>
      <c r="E73" s="29">
        <v>360</v>
      </c>
      <c r="F73" s="30"/>
      <c r="G73" s="30"/>
      <c r="H73" s="122">
        <v>0.59899999999999998</v>
      </c>
      <c r="I73" s="122">
        <v>0.57199999999999995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2329</v>
      </c>
      <c r="D74" s="29">
        <v>3150</v>
      </c>
      <c r="E74" s="29">
        <v>3000</v>
      </c>
      <c r="F74" s="30"/>
      <c r="G74" s="30"/>
      <c r="H74" s="122">
        <v>1.67</v>
      </c>
      <c r="I74" s="122">
        <v>2.82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</v>
      </c>
      <c r="D75" s="29">
        <v>3</v>
      </c>
      <c r="E75" s="29">
        <v>3</v>
      </c>
      <c r="F75" s="30"/>
      <c r="G75" s="30"/>
      <c r="H75" s="122">
        <v>1E-3</v>
      </c>
      <c r="I75" s="122">
        <v>3.0000000000000001E-3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66</v>
      </c>
      <c r="D76" s="29">
        <v>74</v>
      </c>
      <c r="E76" s="29">
        <v>74</v>
      </c>
      <c r="F76" s="30"/>
      <c r="G76" s="30"/>
      <c r="H76" s="122">
        <v>9.9000000000000005E-2</v>
      </c>
      <c r="I76" s="122">
        <v>0.104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5</v>
      </c>
      <c r="D77" s="29"/>
      <c r="E77" s="29"/>
      <c r="F77" s="30"/>
      <c r="G77" s="30"/>
      <c r="H77" s="122">
        <v>7.0000000000000001E-3</v>
      </c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99</v>
      </c>
      <c r="D78" s="29">
        <v>100</v>
      </c>
      <c r="E78" s="29">
        <v>100</v>
      </c>
      <c r="F78" s="30"/>
      <c r="G78" s="30"/>
      <c r="H78" s="122">
        <v>0.126</v>
      </c>
      <c r="I78" s="122">
        <v>0.15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1817</v>
      </c>
      <c r="D79" s="29">
        <v>2500</v>
      </c>
      <c r="E79" s="29">
        <v>2500</v>
      </c>
      <c r="F79" s="30"/>
      <c r="G79" s="30"/>
      <c r="H79" s="122">
        <v>1.8140000000000001</v>
      </c>
      <c r="I79" s="122">
        <v>3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4727</v>
      </c>
      <c r="D80" s="37">
        <v>6197</v>
      </c>
      <c r="E80" s="37">
        <v>6037</v>
      </c>
      <c r="F80" s="38">
        <v>97.418105534936259</v>
      </c>
      <c r="G80" s="39"/>
      <c r="H80" s="123">
        <v>4.3160000000000007</v>
      </c>
      <c r="I80" s="124">
        <v>6.649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130066</v>
      </c>
      <c r="D87" s="48">
        <v>114627</v>
      </c>
      <c r="E87" s="48">
        <v>109713</v>
      </c>
      <c r="F87" s="49">
        <v>95.713051898767304</v>
      </c>
      <c r="G87" s="39"/>
      <c r="H87" s="127">
        <v>253.20000000000002</v>
      </c>
      <c r="I87" s="128">
        <v>185.84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35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10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6</v>
      </c>
      <c r="D24" s="37">
        <v>5</v>
      </c>
      <c r="E24" s="37">
        <v>4</v>
      </c>
      <c r="F24" s="38">
        <v>80</v>
      </c>
      <c r="G24" s="39"/>
      <c r="H24" s="123">
        <v>1.7999999999999999E-2</v>
      </c>
      <c r="I24" s="124">
        <v>1.4999999999999999E-2</v>
      </c>
      <c r="J24" s="124">
        <v>5.0000000000000001E-3</v>
      </c>
      <c r="K24" s="40">
        <v>33.333333333333336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37</v>
      </c>
      <c r="D41" s="29">
        <v>33</v>
      </c>
      <c r="E41" s="29">
        <v>19</v>
      </c>
      <c r="F41" s="30"/>
      <c r="G41" s="30"/>
      <c r="H41" s="122">
        <v>0.11</v>
      </c>
      <c r="I41" s="122">
        <v>8.4000000000000005E-2</v>
      </c>
      <c r="J41" s="122">
        <v>3.1E-2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37</v>
      </c>
      <c r="D50" s="37">
        <v>33</v>
      </c>
      <c r="E50" s="37">
        <v>19</v>
      </c>
      <c r="F50" s="38">
        <v>57.575757575757578</v>
      </c>
      <c r="G50" s="39"/>
      <c r="H50" s="123">
        <v>0.11</v>
      </c>
      <c r="I50" s="124">
        <v>8.4000000000000005E-2</v>
      </c>
      <c r="J50" s="124">
        <v>3.1E-2</v>
      </c>
      <c r="K50" s="40">
        <v>36.904761904761905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22</v>
      </c>
      <c r="D58" s="29">
        <v>19</v>
      </c>
      <c r="E58" s="29">
        <v>15</v>
      </c>
      <c r="F58" s="30"/>
      <c r="G58" s="30"/>
      <c r="H58" s="122">
        <v>7.6999999999999999E-2</v>
      </c>
      <c r="I58" s="122">
        <v>6.0999999999999999E-2</v>
      </c>
      <c r="J58" s="122">
        <v>4.7E-2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22</v>
      </c>
      <c r="D59" s="37">
        <v>19</v>
      </c>
      <c r="E59" s="37">
        <v>15</v>
      </c>
      <c r="F59" s="38">
        <v>78.94736842105263</v>
      </c>
      <c r="G59" s="39"/>
      <c r="H59" s="123">
        <v>7.6999999999999999E-2</v>
      </c>
      <c r="I59" s="124">
        <v>6.0999999999999999E-2</v>
      </c>
      <c r="J59" s="124">
        <v>4.7E-2</v>
      </c>
      <c r="K59" s="40">
        <v>77.049180327868854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>
        <v>1</v>
      </c>
      <c r="E63" s="29"/>
      <c r="F63" s="30"/>
      <c r="G63" s="30"/>
      <c r="H63" s="122"/>
      <c r="I63" s="122">
        <v>3.0000000000000001E-3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>
        <v>1</v>
      </c>
      <c r="E64" s="37"/>
      <c r="F64" s="38"/>
      <c r="G64" s="39"/>
      <c r="H64" s="123"/>
      <c r="I64" s="124">
        <v>3.0000000000000001E-3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7815</v>
      </c>
      <c r="D69" s="29">
        <v>5946</v>
      </c>
      <c r="E69" s="29">
        <v>5735</v>
      </c>
      <c r="F69" s="30"/>
      <c r="G69" s="30"/>
      <c r="H69" s="122">
        <v>25</v>
      </c>
      <c r="I69" s="122">
        <v>19.753</v>
      </c>
      <c r="J69" s="122">
        <v>18</v>
      </c>
      <c r="K69" s="31"/>
    </row>
    <row r="70" spans="1:11" s="23" customFormat="1" ht="11.25" customHeight="1" x14ac:dyDescent="0.3">
      <c r="A70" s="35" t="s">
        <v>55</v>
      </c>
      <c r="B70" s="36"/>
      <c r="C70" s="37">
        <v>7815</v>
      </c>
      <c r="D70" s="37">
        <v>5946</v>
      </c>
      <c r="E70" s="37">
        <v>5735</v>
      </c>
      <c r="F70" s="38">
        <v>96.451395896400939</v>
      </c>
      <c r="G70" s="39"/>
      <c r="H70" s="123">
        <v>25</v>
      </c>
      <c r="I70" s="124">
        <v>19.753</v>
      </c>
      <c r="J70" s="124">
        <v>18</v>
      </c>
      <c r="K70" s="40">
        <v>91.125398673619202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16</v>
      </c>
      <c r="D75" s="29">
        <v>3</v>
      </c>
      <c r="E75" s="29">
        <v>7</v>
      </c>
      <c r="F75" s="30"/>
      <c r="G75" s="30"/>
      <c r="H75" s="122">
        <v>6.7000000000000004E-2</v>
      </c>
      <c r="I75" s="122">
        <v>8.0000000000000002E-3</v>
      </c>
      <c r="J75" s="122">
        <v>2.5000000000000001E-2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16</v>
      </c>
      <c r="D80" s="37">
        <v>3</v>
      </c>
      <c r="E80" s="37">
        <v>7</v>
      </c>
      <c r="F80" s="38">
        <v>233.33333333333334</v>
      </c>
      <c r="G80" s="39"/>
      <c r="H80" s="123">
        <v>6.7000000000000004E-2</v>
      </c>
      <c r="I80" s="124">
        <v>8.0000000000000002E-3</v>
      </c>
      <c r="J80" s="124">
        <v>2.5000000000000001E-2</v>
      </c>
      <c r="K80" s="40">
        <v>312.5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>
        <v>10</v>
      </c>
      <c r="E83" s="29">
        <v>10</v>
      </c>
      <c r="F83" s="30"/>
      <c r="G83" s="30"/>
      <c r="H83" s="122"/>
      <c r="I83" s="122">
        <v>1.2999999999999999E-2</v>
      </c>
      <c r="J83" s="122">
        <v>1.2999999999999999E-2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>
        <v>10</v>
      </c>
      <c r="E84" s="37">
        <v>10</v>
      </c>
      <c r="F84" s="38">
        <v>100</v>
      </c>
      <c r="G84" s="39"/>
      <c r="H84" s="123"/>
      <c r="I84" s="124">
        <v>1.2999999999999999E-2</v>
      </c>
      <c r="J84" s="124">
        <v>1.2999999999999999E-2</v>
      </c>
      <c r="K84" s="40">
        <v>100.00000000000001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7896</v>
      </c>
      <c r="D87" s="48">
        <v>6017</v>
      </c>
      <c r="E87" s="48">
        <v>5790</v>
      </c>
      <c r="F87" s="49">
        <v>96.227355825162036</v>
      </c>
      <c r="G87" s="39"/>
      <c r="H87" s="127">
        <v>25.271999999999998</v>
      </c>
      <c r="I87" s="128">
        <v>19.937000000000001</v>
      </c>
      <c r="J87" s="128">
        <v>18.120999999999999</v>
      </c>
      <c r="K87" s="49">
        <v>90.891307618999846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36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43730</v>
      </c>
      <c r="D9" s="29">
        <v>45122</v>
      </c>
      <c r="E9" s="29">
        <v>45042</v>
      </c>
      <c r="F9" s="30"/>
      <c r="G9" s="30"/>
      <c r="H9" s="122">
        <v>1320.7370000000001</v>
      </c>
      <c r="I9" s="122">
        <v>1351.3689999999999</v>
      </c>
      <c r="J9" s="122">
        <v>2252.1</v>
      </c>
      <c r="K9" s="31"/>
    </row>
    <row r="10" spans="1:11" s="32" customFormat="1" ht="11.25" customHeight="1" x14ac:dyDescent="0.3">
      <c r="A10" s="34" t="s">
        <v>9</v>
      </c>
      <c r="B10" s="28"/>
      <c r="C10" s="29">
        <v>19028</v>
      </c>
      <c r="D10" s="29">
        <v>20688</v>
      </c>
      <c r="E10" s="29">
        <v>18077</v>
      </c>
      <c r="F10" s="30"/>
      <c r="G10" s="30"/>
      <c r="H10" s="122">
        <v>468.089</v>
      </c>
      <c r="I10" s="122">
        <v>511.596</v>
      </c>
      <c r="J10" s="122">
        <v>698.77499999999998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750</v>
      </c>
      <c r="D11" s="29">
        <v>729</v>
      </c>
      <c r="E11" s="29">
        <v>730</v>
      </c>
      <c r="F11" s="30"/>
      <c r="G11" s="30"/>
      <c r="H11" s="122">
        <v>26.82</v>
      </c>
      <c r="I11" s="122">
        <v>22.895</v>
      </c>
      <c r="J11" s="122">
        <v>30.094000000000001</v>
      </c>
      <c r="K11" s="31"/>
    </row>
    <row r="12" spans="1:11" s="32" customFormat="1" ht="11.25" customHeight="1" x14ac:dyDescent="0.3">
      <c r="A12" s="34" t="s">
        <v>11</v>
      </c>
      <c r="B12" s="28"/>
      <c r="C12" s="29">
        <v>5100</v>
      </c>
      <c r="D12" s="29">
        <v>5285</v>
      </c>
      <c r="E12" s="29">
        <v>5282</v>
      </c>
      <c r="F12" s="30"/>
      <c r="G12" s="30"/>
      <c r="H12" s="122">
        <v>160.4</v>
      </c>
      <c r="I12" s="122">
        <v>174.87299999999999</v>
      </c>
      <c r="J12" s="122">
        <v>237.69</v>
      </c>
      <c r="K12" s="31"/>
    </row>
    <row r="13" spans="1:11" s="23" customFormat="1" ht="11.25" customHeight="1" x14ac:dyDescent="0.3">
      <c r="A13" s="35" t="s">
        <v>12</v>
      </c>
      <c r="B13" s="36"/>
      <c r="C13" s="37">
        <v>68608</v>
      </c>
      <c r="D13" s="37">
        <v>71824</v>
      </c>
      <c r="E13" s="37">
        <v>69131</v>
      </c>
      <c r="F13" s="38">
        <v>96.250556916907996</v>
      </c>
      <c r="G13" s="39"/>
      <c r="H13" s="123">
        <v>1976.046</v>
      </c>
      <c r="I13" s="124">
        <v>2060.7329999999997</v>
      </c>
      <c r="J13" s="124">
        <v>3218.6590000000001</v>
      </c>
      <c r="K13" s="40">
        <v>156.19000617741361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6967</v>
      </c>
      <c r="D15" s="37">
        <v>6891</v>
      </c>
      <c r="E15" s="37">
        <v>6900</v>
      </c>
      <c r="F15" s="38">
        <v>100.13060513713539</v>
      </c>
      <c r="G15" s="39"/>
      <c r="H15" s="123">
        <v>300</v>
      </c>
      <c r="I15" s="124">
        <v>289.42200000000003</v>
      </c>
      <c r="J15" s="124">
        <v>289.8</v>
      </c>
      <c r="K15" s="40">
        <v>100.13060513713539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496</v>
      </c>
      <c r="D17" s="37">
        <v>3549</v>
      </c>
      <c r="E17" s="37">
        <v>3336</v>
      </c>
      <c r="F17" s="38">
        <v>93.998309382924774</v>
      </c>
      <c r="G17" s="39"/>
      <c r="H17" s="123">
        <v>27.26</v>
      </c>
      <c r="I17" s="124">
        <v>195.19499999999999</v>
      </c>
      <c r="J17" s="124">
        <v>183.48</v>
      </c>
      <c r="K17" s="40">
        <v>93.998309382924774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577</v>
      </c>
      <c r="D19" s="29">
        <v>597</v>
      </c>
      <c r="E19" s="29">
        <v>618</v>
      </c>
      <c r="F19" s="30"/>
      <c r="G19" s="30"/>
      <c r="H19" s="122">
        <v>31.16</v>
      </c>
      <c r="I19" s="122">
        <v>18.029</v>
      </c>
      <c r="J19" s="122">
        <v>22.225000000000001</v>
      </c>
      <c r="K19" s="31"/>
    </row>
    <row r="20" spans="1:11" s="32" customFormat="1" ht="11.25" customHeight="1" x14ac:dyDescent="0.3">
      <c r="A20" s="34" t="s">
        <v>16</v>
      </c>
      <c r="B20" s="28"/>
      <c r="C20" s="29">
        <v>230</v>
      </c>
      <c r="D20" s="29">
        <v>230</v>
      </c>
      <c r="E20" s="29">
        <v>219</v>
      </c>
      <c r="F20" s="30"/>
      <c r="G20" s="30"/>
      <c r="H20" s="122">
        <v>9.66</v>
      </c>
      <c r="I20" s="122">
        <v>10.119999999999999</v>
      </c>
      <c r="J20" s="122">
        <v>9.6359999999999992</v>
      </c>
      <c r="K20" s="31"/>
    </row>
    <row r="21" spans="1:11" s="32" customFormat="1" ht="11.25" customHeight="1" x14ac:dyDescent="0.3">
      <c r="A21" s="34" t="s">
        <v>17</v>
      </c>
      <c r="B21" s="28"/>
      <c r="C21" s="29">
        <v>221</v>
      </c>
      <c r="D21" s="29">
        <v>221</v>
      </c>
      <c r="E21" s="29">
        <v>190</v>
      </c>
      <c r="F21" s="30"/>
      <c r="G21" s="30"/>
      <c r="H21" s="122">
        <v>9.9499999999999993</v>
      </c>
      <c r="I21" s="122">
        <v>7.0720000000000001</v>
      </c>
      <c r="J21" s="122">
        <v>6.2320000000000002</v>
      </c>
      <c r="K21" s="31"/>
    </row>
    <row r="22" spans="1:11" s="23" customFormat="1" ht="11.25" customHeight="1" x14ac:dyDescent="0.3">
      <c r="A22" s="35" t="s">
        <v>18</v>
      </c>
      <c r="B22" s="36"/>
      <c r="C22" s="37">
        <v>1028</v>
      </c>
      <c r="D22" s="37">
        <v>1048</v>
      </c>
      <c r="E22" s="37">
        <v>1027</v>
      </c>
      <c r="F22" s="38">
        <v>97.996183206106863</v>
      </c>
      <c r="G22" s="39"/>
      <c r="H22" s="123">
        <v>50.769999999999996</v>
      </c>
      <c r="I22" s="124">
        <v>35.221000000000004</v>
      </c>
      <c r="J22" s="124">
        <v>38.093000000000004</v>
      </c>
      <c r="K22" s="40">
        <v>108.15422617188608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4463</v>
      </c>
      <c r="D24" s="37">
        <v>5414</v>
      </c>
      <c r="E24" s="37">
        <v>4671</v>
      </c>
      <c r="F24" s="38">
        <v>86.276320650166241</v>
      </c>
      <c r="G24" s="39"/>
      <c r="H24" s="123">
        <v>193.089</v>
      </c>
      <c r="I24" s="124">
        <v>192.7</v>
      </c>
      <c r="J24" s="124">
        <v>193.018</v>
      </c>
      <c r="K24" s="40">
        <v>100.16502335236119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40</v>
      </c>
      <c r="D26" s="37">
        <v>54</v>
      </c>
      <c r="E26" s="37">
        <v>60</v>
      </c>
      <c r="F26" s="38">
        <v>111.11111111111111</v>
      </c>
      <c r="G26" s="39"/>
      <c r="H26" s="123">
        <v>2.4</v>
      </c>
      <c r="I26" s="124">
        <v>2.6459999999999999</v>
      </c>
      <c r="J26" s="124">
        <v>3</v>
      </c>
      <c r="K26" s="40">
        <v>113.37868480725623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1447</v>
      </c>
      <c r="D28" s="29">
        <v>1473</v>
      </c>
      <c r="E28" s="29">
        <v>860</v>
      </c>
      <c r="F28" s="30"/>
      <c r="G28" s="30"/>
      <c r="H28" s="122">
        <v>57.88</v>
      </c>
      <c r="I28" s="122">
        <v>80.703000000000003</v>
      </c>
      <c r="J28" s="122">
        <v>35.5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444</v>
      </c>
      <c r="E29" s="29">
        <v>394</v>
      </c>
      <c r="F29" s="30"/>
      <c r="G29" s="30"/>
      <c r="H29" s="122"/>
      <c r="I29" s="122">
        <v>17.795999999999999</v>
      </c>
      <c r="J29" s="122">
        <v>12.45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120</v>
      </c>
      <c r="D30" s="29">
        <v>137</v>
      </c>
      <c r="E30" s="29">
        <v>178</v>
      </c>
      <c r="F30" s="30"/>
      <c r="G30" s="30"/>
      <c r="H30" s="122">
        <v>5.64</v>
      </c>
      <c r="I30" s="122">
        <v>6.5069999999999997</v>
      </c>
      <c r="J30" s="122">
        <v>12.548999999999999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1567</v>
      </c>
      <c r="D31" s="37">
        <v>2054</v>
      </c>
      <c r="E31" s="37">
        <v>1432</v>
      </c>
      <c r="F31" s="38">
        <v>69.717624148003893</v>
      </c>
      <c r="G31" s="39"/>
      <c r="H31" s="123">
        <v>63.52</v>
      </c>
      <c r="I31" s="124">
        <v>105.006</v>
      </c>
      <c r="J31" s="124">
        <v>60.499000000000002</v>
      </c>
      <c r="K31" s="40">
        <v>57.61480296364018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1250</v>
      </c>
      <c r="D33" s="29">
        <v>1593</v>
      </c>
      <c r="E33" s="29">
        <v>654</v>
      </c>
      <c r="F33" s="30"/>
      <c r="G33" s="30"/>
      <c r="H33" s="122">
        <v>48.9</v>
      </c>
      <c r="I33" s="122">
        <v>31.712</v>
      </c>
      <c r="J33" s="122">
        <v>19.007000000000001</v>
      </c>
      <c r="K33" s="31"/>
    </row>
    <row r="34" spans="1:11" s="32" customFormat="1" ht="11.25" customHeight="1" x14ac:dyDescent="0.3">
      <c r="A34" s="34" t="s">
        <v>26</v>
      </c>
      <c r="B34" s="28"/>
      <c r="C34" s="29">
        <v>4057</v>
      </c>
      <c r="D34" s="29">
        <v>4517</v>
      </c>
      <c r="E34" s="29">
        <v>2500</v>
      </c>
      <c r="F34" s="30"/>
      <c r="G34" s="30"/>
      <c r="H34" s="122">
        <v>190.5</v>
      </c>
      <c r="I34" s="122">
        <v>180.56</v>
      </c>
      <c r="J34" s="122">
        <v>81.99</v>
      </c>
      <c r="K34" s="31"/>
    </row>
    <row r="35" spans="1:11" s="32" customFormat="1" ht="11.25" customHeight="1" x14ac:dyDescent="0.3">
      <c r="A35" s="34" t="s">
        <v>27</v>
      </c>
      <c r="B35" s="28"/>
      <c r="C35" s="29">
        <v>5200</v>
      </c>
      <c r="D35" s="29">
        <v>4021</v>
      </c>
      <c r="E35" s="29">
        <v>2440</v>
      </c>
      <c r="F35" s="30"/>
      <c r="G35" s="30"/>
      <c r="H35" s="122">
        <v>291.2</v>
      </c>
      <c r="I35" s="122">
        <v>214.404</v>
      </c>
      <c r="J35" s="122">
        <v>135.86699999999999</v>
      </c>
      <c r="K35" s="31"/>
    </row>
    <row r="36" spans="1:11" s="32" customFormat="1" ht="11.25" customHeight="1" x14ac:dyDescent="0.3">
      <c r="A36" s="34" t="s">
        <v>28</v>
      </c>
      <c r="B36" s="28"/>
      <c r="C36" s="29">
        <v>5</v>
      </c>
      <c r="D36" s="29">
        <v>1</v>
      </c>
      <c r="E36" s="29">
        <v>1</v>
      </c>
      <c r="F36" s="30"/>
      <c r="G36" s="30"/>
      <c r="H36" s="122">
        <v>0.16</v>
      </c>
      <c r="I36" s="122">
        <v>2.4E-2</v>
      </c>
      <c r="J36" s="122">
        <v>2.4E-2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10512</v>
      </c>
      <c r="D37" s="37">
        <v>10132</v>
      </c>
      <c r="E37" s="37">
        <v>5595</v>
      </c>
      <c r="F37" s="38">
        <v>55.221081721279113</v>
      </c>
      <c r="G37" s="39"/>
      <c r="H37" s="123">
        <v>530.76</v>
      </c>
      <c r="I37" s="124">
        <v>426.7</v>
      </c>
      <c r="J37" s="124">
        <v>236.88799999999998</v>
      </c>
      <c r="K37" s="40">
        <v>55.516287790016406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80</v>
      </c>
      <c r="D39" s="37">
        <v>72</v>
      </c>
      <c r="E39" s="37">
        <v>65</v>
      </c>
      <c r="F39" s="38">
        <v>90.277777777777771</v>
      </c>
      <c r="G39" s="39"/>
      <c r="H39" s="123">
        <v>3.64</v>
      </c>
      <c r="I39" s="124">
        <v>2.6</v>
      </c>
      <c r="J39" s="124">
        <v>2.2999999999999998</v>
      </c>
      <c r="K39" s="40">
        <v>88.461538461538453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395</v>
      </c>
      <c r="D41" s="29">
        <v>630</v>
      </c>
      <c r="E41" s="29">
        <v>786</v>
      </c>
      <c r="F41" s="30"/>
      <c r="G41" s="30"/>
      <c r="H41" s="122">
        <v>25.382999999999999</v>
      </c>
      <c r="I41" s="122">
        <v>40.246000000000002</v>
      </c>
      <c r="J41" s="122">
        <v>49.542000000000002</v>
      </c>
      <c r="K41" s="31"/>
    </row>
    <row r="42" spans="1:11" s="32" customFormat="1" ht="11.25" customHeight="1" x14ac:dyDescent="0.3">
      <c r="A42" s="34" t="s">
        <v>32</v>
      </c>
      <c r="B42" s="28"/>
      <c r="C42" s="29">
        <v>689</v>
      </c>
      <c r="D42" s="29">
        <v>579</v>
      </c>
      <c r="E42" s="29">
        <v>691</v>
      </c>
      <c r="F42" s="30"/>
      <c r="G42" s="30"/>
      <c r="H42" s="122">
        <v>36.090000000000003</v>
      </c>
      <c r="I42" s="122">
        <v>18.78</v>
      </c>
      <c r="J42" s="122">
        <v>29.324999999999999</v>
      </c>
      <c r="K42" s="31"/>
    </row>
    <row r="43" spans="1:11" s="32" customFormat="1" ht="11.25" customHeight="1" x14ac:dyDescent="0.3">
      <c r="A43" s="34" t="s">
        <v>33</v>
      </c>
      <c r="B43" s="28"/>
      <c r="C43" s="29">
        <v>3300</v>
      </c>
      <c r="D43" s="29">
        <v>3300</v>
      </c>
      <c r="E43" s="29">
        <v>3795</v>
      </c>
      <c r="F43" s="30"/>
      <c r="G43" s="30"/>
      <c r="H43" s="122">
        <v>214.5</v>
      </c>
      <c r="I43" s="122">
        <v>207.9</v>
      </c>
      <c r="J43" s="122">
        <v>246.67500000000001</v>
      </c>
      <c r="K43" s="31"/>
    </row>
    <row r="44" spans="1:11" s="32" customFormat="1" ht="11.25" customHeight="1" x14ac:dyDescent="0.3">
      <c r="A44" s="34" t="s">
        <v>34</v>
      </c>
      <c r="B44" s="28"/>
      <c r="C44" s="29">
        <v>3499</v>
      </c>
      <c r="D44" s="29">
        <v>3382</v>
      </c>
      <c r="E44" s="29">
        <v>4583</v>
      </c>
      <c r="F44" s="30"/>
      <c r="G44" s="30"/>
      <c r="H44" s="122">
        <v>198.74299999999999</v>
      </c>
      <c r="I44" s="122">
        <v>186.15899999999999</v>
      </c>
      <c r="J44" s="122">
        <v>256.64800000000002</v>
      </c>
      <c r="K44" s="31"/>
    </row>
    <row r="45" spans="1:11" s="32" customFormat="1" ht="11.25" customHeight="1" x14ac:dyDescent="0.3">
      <c r="A45" s="34" t="s">
        <v>35</v>
      </c>
      <c r="B45" s="28"/>
      <c r="C45" s="29">
        <v>260</v>
      </c>
      <c r="D45" s="29">
        <v>151</v>
      </c>
      <c r="E45" s="29">
        <v>240</v>
      </c>
      <c r="F45" s="30"/>
      <c r="G45" s="30"/>
      <c r="H45" s="122">
        <v>13</v>
      </c>
      <c r="I45" s="122">
        <v>7.55</v>
      </c>
      <c r="J45" s="122">
        <v>19.2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344</v>
      </c>
      <c r="D46" s="29">
        <v>254</v>
      </c>
      <c r="E46" s="29">
        <v>225</v>
      </c>
      <c r="F46" s="30"/>
      <c r="G46" s="30"/>
      <c r="H46" s="122">
        <v>18.576000000000001</v>
      </c>
      <c r="I46" s="122">
        <v>13.462</v>
      </c>
      <c r="J46" s="122">
        <v>11.7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500</v>
      </c>
      <c r="D48" s="29">
        <v>455</v>
      </c>
      <c r="E48" s="29">
        <v>730</v>
      </c>
      <c r="F48" s="30"/>
      <c r="G48" s="30"/>
      <c r="H48" s="122">
        <v>36.75</v>
      </c>
      <c r="I48" s="122">
        <v>33.215000000000003</v>
      </c>
      <c r="J48" s="122">
        <v>58.4</v>
      </c>
      <c r="K48" s="31"/>
    </row>
    <row r="49" spans="1:11" s="32" customFormat="1" ht="11.25" customHeight="1" x14ac:dyDescent="0.3">
      <c r="A49" s="34" t="s">
        <v>39</v>
      </c>
      <c r="B49" s="28"/>
      <c r="C49" s="29">
        <v>2109</v>
      </c>
      <c r="D49" s="29">
        <v>2184</v>
      </c>
      <c r="E49" s="29">
        <v>1587</v>
      </c>
      <c r="F49" s="30"/>
      <c r="G49" s="30"/>
      <c r="H49" s="122">
        <v>122.706</v>
      </c>
      <c r="I49" s="122">
        <v>40.908000000000001</v>
      </c>
      <c r="J49" s="122">
        <v>65.116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11096</v>
      </c>
      <c r="D50" s="37">
        <v>10935</v>
      </c>
      <c r="E50" s="37">
        <v>12637</v>
      </c>
      <c r="F50" s="38">
        <v>115.5647005029721</v>
      </c>
      <c r="G50" s="39"/>
      <c r="H50" s="123">
        <v>665.74800000000005</v>
      </c>
      <c r="I50" s="124">
        <v>548.22</v>
      </c>
      <c r="J50" s="124">
        <v>736.60600000000011</v>
      </c>
      <c r="K50" s="40">
        <v>134.3632118492576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540</v>
      </c>
      <c r="D52" s="37">
        <v>45</v>
      </c>
      <c r="E52" s="37">
        <v>343</v>
      </c>
      <c r="F52" s="38">
        <v>762.22222222222217</v>
      </c>
      <c r="G52" s="39"/>
      <c r="H52" s="123">
        <v>27.81</v>
      </c>
      <c r="I52" s="124">
        <v>2.3170000000000002</v>
      </c>
      <c r="J52" s="124">
        <v>3.9510000000000001</v>
      </c>
      <c r="K52" s="40">
        <v>170.52222701769529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700</v>
      </c>
      <c r="D54" s="29">
        <v>800</v>
      </c>
      <c r="E54" s="29">
        <v>650</v>
      </c>
      <c r="F54" s="30"/>
      <c r="G54" s="30"/>
      <c r="H54" s="122">
        <v>42.35</v>
      </c>
      <c r="I54" s="122">
        <v>47.2</v>
      </c>
      <c r="J54" s="122">
        <v>38.35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130</v>
      </c>
      <c r="D55" s="29">
        <v>65</v>
      </c>
      <c r="E55" s="29">
        <v>72</v>
      </c>
      <c r="F55" s="30"/>
      <c r="G55" s="30"/>
      <c r="H55" s="122">
        <v>6.1749999999999998</v>
      </c>
      <c r="I55" s="122">
        <v>2.99</v>
      </c>
      <c r="J55" s="122">
        <v>3.2549999999999999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1580</v>
      </c>
      <c r="D58" s="29">
        <v>5008</v>
      </c>
      <c r="E58" s="29">
        <v>1930</v>
      </c>
      <c r="F58" s="30"/>
      <c r="G58" s="30"/>
      <c r="H58" s="122">
        <v>79</v>
      </c>
      <c r="I58" s="122">
        <v>260.416</v>
      </c>
      <c r="J58" s="122">
        <v>90.71</v>
      </c>
      <c r="K58" s="31"/>
    </row>
    <row r="59" spans="1:11" s="23" customFormat="1" ht="11.25" customHeight="1" x14ac:dyDescent="0.3">
      <c r="A59" s="35" t="s">
        <v>47</v>
      </c>
      <c r="B59" s="36"/>
      <c r="C59" s="37">
        <v>2410</v>
      </c>
      <c r="D59" s="37">
        <v>5873</v>
      </c>
      <c r="E59" s="37">
        <v>2652</v>
      </c>
      <c r="F59" s="38">
        <v>45.155797718372213</v>
      </c>
      <c r="G59" s="39"/>
      <c r="H59" s="123">
        <v>127.52500000000001</v>
      </c>
      <c r="I59" s="124">
        <v>310.60599999999999</v>
      </c>
      <c r="J59" s="124">
        <v>132.315</v>
      </c>
      <c r="K59" s="40">
        <v>42.598983921752961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>
        <v>22</v>
      </c>
      <c r="E61" s="29">
        <v>22</v>
      </c>
      <c r="F61" s="30"/>
      <c r="G61" s="30"/>
      <c r="H61" s="122"/>
      <c r="I61" s="122">
        <v>0.59399999999999997</v>
      </c>
      <c r="J61" s="122">
        <v>0.66</v>
      </c>
      <c r="K61" s="31"/>
    </row>
    <row r="62" spans="1:11" s="32" customFormat="1" ht="11.25" customHeight="1" x14ac:dyDescent="0.3">
      <c r="A62" s="34" t="s">
        <v>49</v>
      </c>
      <c r="B62" s="28"/>
      <c r="C62" s="29">
        <v>21</v>
      </c>
      <c r="D62" s="29">
        <v>21</v>
      </c>
      <c r="E62" s="29">
        <v>5</v>
      </c>
      <c r="F62" s="30"/>
      <c r="G62" s="30"/>
      <c r="H62" s="122">
        <v>0.16500000000000001</v>
      </c>
      <c r="I62" s="122">
        <v>0.16500000000000001</v>
      </c>
      <c r="J62" s="122">
        <v>2.3E-2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154</v>
      </c>
      <c r="D63" s="29">
        <v>171</v>
      </c>
      <c r="E63" s="29">
        <v>175</v>
      </c>
      <c r="F63" s="30"/>
      <c r="G63" s="30"/>
      <c r="H63" s="122">
        <v>6.16</v>
      </c>
      <c r="I63" s="122">
        <v>1.901</v>
      </c>
      <c r="J63" s="122">
        <v>3.57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175</v>
      </c>
      <c r="D64" s="37">
        <v>214</v>
      </c>
      <c r="E64" s="37">
        <v>202</v>
      </c>
      <c r="F64" s="38">
        <v>94.392523364485982</v>
      </c>
      <c r="G64" s="39"/>
      <c r="H64" s="123">
        <v>6.3250000000000002</v>
      </c>
      <c r="I64" s="124">
        <v>2.66</v>
      </c>
      <c r="J64" s="124">
        <v>4.2530000000000001</v>
      </c>
      <c r="K64" s="40">
        <v>159.88721804511277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65</v>
      </c>
      <c r="D66" s="37">
        <v>79</v>
      </c>
      <c r="E66" s="37">
        <v>160</v>
      </c>
      <c r="F66" s="38">
        <v>202.53164556962025</v>
      </c>
      <c r="G66" s="39"/>
      <c r="H66" s="123">
        <v>2.7</v>
      </c>
      <c r="I66" s="124">
        <v>3.2189999999999999</v>
      </c>
      <c r="J66" s="124">
        <v>1.76</v>
      </c>
      <c r="K66" s="40">
        <v>54.675365020192608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335</v>
      </c>
      <c r="D68" s="29">
        <v>229</v>
      </c>
      <c r="E68" s="29">
        <v>950</v>
      </c>
      <c r="F68" s="30"/>
      <c r="G68" s="30"/>
      <c r="H68" s="122">
        <v>26.8</v>
      </c>
      <c r="I68" s="122">
        <v>15.698</v>
      </c>
      <c r="J68" s="122">
        <v>76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150</v>
      </c>
      <c r="D69" s="29">
        <v>234</v>
      </c>
      <c r="E69" s="29">
        <v>720</v>
      </c>
      <c r="F69" s="30"/>
      <c r="G69" s="30"/>
      <c r="H69" s="122">
        <v>12</v>
      </c>
      <c r="I69" s="122">
        <v>15.6</v>
      </c>
      <c r="J69" s="122">
        <v>57</v>
      </c>
      <c r="K69" s="31"/>
    </row>
    <row r="70" spans="1:11" s="23" customFormat="1" ht="11.25" customHeight="1" x14ac:dyDescent="0.3">
      <c r="A70" s="35" t="s">
        <v>55</v>
      </c>
      <c r="B70" s="36"/>
      <c r="C70" s="37">
        <v>485</v>
      </c>
      <c r="D70" s="37">
        <v>463</v>
      </c>
      <c r="E70" s="37">
        <v>1670</v>
      </c>
      <c r="F70" s="38">
        <v>360.69114470842334</v>
      </c>
      <c r="G70" s="39"/>
      <c r="H70" s="123">
        <v>38.799999999999997</v>
      </c>
      <c r="I70" s="124">
        <v>31.298000000000002</v>
      </c>
      <c r="J70" s="124">
        <v>133</v>
      </c>
      <c r="K70" s="40">
        <v>424.94728097642019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300</v>
      </c>
      <c r="D73" s="29">
        <v>660</v>
      </c>
      <c r="E73" s="29">
        <v>660</v>
      </c>
      <c r="F73" s="30"/>
      <c r="G73" s="30"/>
      <c r="H73" s="122">
        <v>4.4249999999999998</v>
      </c>
      <c r="I73" s="122">
        <v>9.3849999999999998</v>
      </c>
      <c r="J73" s="122">
        <v>9.36</v>
      </c>
      <c r="K73" s="31"/>
    </row>
    <row r="74" spans="1:11" s="32" customFormat="1" ht="11.25" customHeight="1" x14ac:dyDescent="0.3">
      <c r="A74" s="34" t="s">
        <v>58</v>
      </c>
      <c r="B74" s="28"/>
      <c r="C74" s="29">
        <v>70</v>
      </c>
      <c r="D74" s="29"/>
      <c r="E74" s="29"/>
      <c r="F74" s="30"/>
      <c r="G74" s="30"/>
      <c r="H74" s="122">
        <v>3.1</v>
      </c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172</v>
      </c>
      <c r="D75" s="29">
        <v>117</v>
      </c>
      <c r="E75" s="29">
        <v>176</v>
      </c>
      <c r="F75" s="30"/>
      <c r="G75" s="30"/>
      <c r="H75" s="122">
        <v>9.1159999999999997</v>
      </c>
      <c r="I75" s="122">
        <v>5.9649999999999999</v>
      </c>
      <c r="J75" s="122">
        <v>8.8000000000000007</v>
      </c>
      <c r="K75" s="31"/>
    </row>
    <row r="76" spans="1:11" s="32" customFormat="1" ht="11.25" customHeight="1" x14ac:dyDescent="0.3">
      <c r="A76" s="34" t="s">
        <v>60</v>
      </c>
      <c r="B76" s="28"/>
      <c r="C76" s="29">
        <v>172</v>
      </c>
      <c r="D76" s="29">
        <v>63</v>
      </c>
      <c r="E76" s="29">
        <v>132</v>
      </c>
      <c r="F76" s="30"/>
      <c r="G76" s="30"/>
      <c r="H76" s="122">
        <v>7.5590000000000002</v>
      </c>
      <c r="I76" s="122">
        <v>2.52</v>
      </c>
      <c r="J76" s="122">
        <v>6.0389999999999997</v>
      </c>
      <c r="K76" s="31"/>
    </row>
    <row r="77" spans="1:11" s="32" customFormat="1" ht="11.25" customHeight="1" x14ac:dyDescent="0.3">
      <c r="A77" s="34" t="s">
        <v>61</v>
      </c>
      <c r="B77" s="28"/>
      <c r="C77" s="29">
        <v>350</v>
      </c>
      <c r="D77" s="29">
        <v>2</v>
      </c>
      <c r="E77" s="29">
        <v>2</v>
      </c>
      <c r="F77" s="30"/>
      <c r="G77" s="30"/>
      <c r="H77" s="122">
        <v>13.88</v>
      </c>
      <c r="I77" s="122">
        <v>5.3999999999999999E-2</v>
      </c>
      <c r="J77" s="122">
        <v>2.7E-2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>
        <v>137</v>
      </c>
      <c r="E78" s="29"/>
      <c r="F78" s="30"/>
      <c r="G78" s="30"/>
      <c r="H78" s="122"/>
      <c r="I78" s="122">
        <v>3.4049999999999998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220</v>
      </c>
      <c r="D79" s="29">
        <v>76</v>
      </c>
      <c r="E79" s="29">
        <v>90</v>
      </c>
      <c r="F79" s="30"/>
      <c r="G79" s="30"/>
      <c r="H79" s="122">
        <v>15.4</v>
      </c>
      <c r="I79" s="122">
        <v>3.0640000000000001</v>
      </c>
      <c r="J79" s="122">
        <v>4.05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1284</v>
      </c>
      <c r="D80" s="37">
        <v>1055</v>
      </c>
      <c r="E80" s="37">
        <v>1060</v>
      </c>
      <c r="F80" s="38">
        <v>100.47393364928909</v>
      </c>
      <c r="G80" s="39"/>
      <c r="H80" s="123">
        <v>53.48</v>
      </c>
      <c r="I80" s="124">
        <v>24.393000000000001</v>
      </c>
      <c r="J80" s="124">
        <v>28.276</v>
      </c>
      <c r="K80" s="40">
        <v>115.91850120936334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277</v>
      </c>
      <c r="D82" s="29">
        <v>239</v>
      </c>
      <c r="E82" s="29">
        <v>239</v>
      </c>
      <c r="F82" s="30"/>
      <c r="G82" s="30"/>
      <c r="H82" s="122">
        <v>2.8109999999999999</v>
      </c>
      <c r="I82" s="122">
        <v>2.4780000000000002</v>
      </c>
      <c r="J82" s="122">
        <v>2.4780000000000002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135</v>
      </c>
      <c r="D83" s="29">
        <v>160</v>
      </c>
      <c r="E83" s="29">
        <v>160</v>
      </c>
      <c r="F83" s="30"/>
      <c r="G83" s="30"/>
      <c r="H83" s="122">
        <v>1.343</v>
      </c>
      <c r="I83" s="122">
        <v>1.5960000000000001</v>
      </c>
      <c r="J83" s="122">
        <v>1.5960000000000001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412</v>
      </c>
      <c r="D84" s="37">
        <v>399</v>
      </c>
      <c r="E84" s="37">
        <v>399</v>
      </c>
      <c r="F84" s="38">
        <v>100</v>
      </c>
      <c r="G84" s="39"/>
      <c r="H84" s="123">
        <v>4.1539999999999999</v>
      </c>
      <c r="I84" s="124">
        <v>4.0739999999999998</v>
      </c>
      <c r="J84" s="124">
        <v>4.0739999999999998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110228</v>
      </c>
      <c r="D87" s="48">
        <v>120101</v>
      </c>
      <c r="E87" s="48">
        <v>111340</v>
      </c>
      <c r="F87" s="49">
        <v>92.705306367140992</v>
      </c>
      <c r="G87" s="39"/>
      <c r="H87" s="127">
        <v>4074.027</v>
      </c>
      <c r="I87" s="128">
        <v>4237.0099999999984</v>
      </c>
      <c r="J87" s="128">
        <v>5269.9719999999988</v>
      </c>
      <c r="K87" s="49">
        <v>124.37950347060782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AP160"/>
  <sheetViews>
    <sheetView showZeros="0" tabSelected="1" view="pageBreakPreview" zoomScale="80" zoomScaleNormal="60" zoomScaleSheetLayoutView="80" workbookViewId="0">
      <selection activeCell="N92" sqref="N92"/>
    </sheetView>
  </sheetViews>
  <sheetFormatPr baseColWidth="10" defaultColWidth="8.6640625" defaultRowHeight="9.6" x14ac:dyDescent="0.15"/>
  <cols>
    <col min="1" max="1" width="22" style="59" customWidth="1"/>
    <col min="2" max="2" width="1" style="59" customWidth="1"/>
    <col min="3" max="3" width="1.109375" style="59" customWidth="1"/>
    <col min="4" max="4" width="6.44140625" style="59" customWidth="1"/>
    <col min="5" max="7" width="9.44140625" style="59" customWidth="1"/>
    <col min="8" max="8" width="10.44140625" style="59" customWidth="1"/>
    <col min="9" max="9" width="1" style="59" customWidth="1"/>
    <col min="10" max="10" width="6.44140625" style="59" customWidth="1"/>
    <col min="11" max="13" width="9.44140625" style="59" customWidth="1"/>
    <col min="14" max="14" width="10.44140625" style="59" customWidth="1"/>
    <col min="15" max="15" width="22" style="59" customWidth="1"/>
    <col min="16" max="16" width="1" style="59" customWidth="1"/>
    <col min="17" max="17" width="1.109375" style="59" customWidth="1"/>
    <col min="18" max="18" width="6.44140625" style="59" customWidth="1"/>
    <col min="19" max="21" width="9.44140625" style="59" customWidth="1"/>
    <col min="22" max="22" width="10.44140625" style="59" customWidth="1"/>
    <col min="23" max="23" width="1" style="59" customWidth="1"/>
    <col min="24" max="24" width="6.44140625" style="59" customWidth="1"/>
    <col min="25" max="27" width="9.44140625" style="59" customWidth="1"/>
    <col min="28" max="28" width="10.44140625" style="59" customWidth="1"/>
    <col min="29" max="29" width="22" style="59" customWidth="1"/>
    <col min="30" max="31" width="1" style="59" customWidth="1"/>
    <col min="32" max="36" width="8.6640625" style="59"/>
    <col min="37" max="37" width="1" style="59" customWidth="1"/>
    <col min="38" max="16384" width="8.6640625" style="59"/>
  </cols>
  <sheetData>
    <row r="2" spans="1:42" s="61" customFormat="1" ht="10.199999999999999" x14ac:dyDescent="0.2">
      <c r="A2" s="60" t="s">
        <v>143</v>
      </c>
      <c r="J2" s="61" t="s">
        <v>144</v>
      </c>
      <c r="M2" s="61" t="s">
        <v>150</v>
      </c>
      <c r="O2" s="60" t="s">
        <v>143</v>
      </c>
      <c r="X2" s="61" t="s">
        <v>144</v>
      </c>
      <c r="AA2" s="61" t="s">
        <v>150</v>
      </c>
      <c r="AC2" s="60" t="s">
        <v>143</v>
      </c>
      <c r="AD2" s="60"/>
      <c r="AL2" s="61" t="s">
        <v>144</v>
      </c>
      <c r="AO2" s="61" t="s">
        <v>150</v>
      </c>
    </row>
    <row r="3" spans="1:42" s="61" customFormat="1" ht="12.15" customHeight="1" thickBot="1" x14ac:dyDescent="0.25"/>
    <row r="4" spans="1:42" s="61" customFormat="1" ht="10.8" thickBot="1" x14ac:dyDescent="0.25">
      <c r="A4" s="62"/>
      <c r="B4" s="63"/>
      <c r="D4" s="160" t="s">
        <v>145</v>
      </c>
      <c r="E4" s="161"/>
      <c r="F4" s="161"/>
      <c r="G4" s="161"/>
      <c r="H4" s="162"/>
      <c r="J4" s="160" t="s">
        <v>146</v>
      </c>
      <c r="K4" s="161"/>
      <c r="L4" s="161"/>
      <c r="M4" s="161"/>
      <c r="N4" s="162"/>
      <c r="O4" s="62"/>
      <c r="P4" s="63"/>
      <c r="R4" s="160" t="s">
        <v>145</v>
      </c>
      <c r="S4" s="161"/>
      <c r="T4" s="161"/>
      <c r="U4" s="161"/>
      <c r="V4" s="162"/>
      <c r="X4" s="160" t="s">
        <v>146</v>
      </c>
      <c r="Y4" s="161"/>
      <c r="Z4" s="161"/>
      <c r="AA4" s="161"/>
      <c r="AB4" s="161"/>
      <c r="AC4" s="62"/>
      <c r="AD4" s="63"/>
      <c r="AF4" s="160" t="s">
        <v>145</v>
      </c>
      <c r="AG4" s="161"/>
      <c r="AH4" s="161"/>
      <c r="AI4" s="161"/>
      <c r="AJ4" s="162"/>
      <c r="AL4" s="160" t="s">
        <v>146</v>
      </c>
      <c r="AM4" s="161"/>
      <c r="AN4" s="161"/>
      <c r="AO4" s="161"/>
      <c r="AP4" s="162"/>
    </row>
    <row r="5" spans="1:42" s="61" customFormat="1" ht="10.199999999999999" x14ac:dyDescent="0.2">
      <c r="A5" s="64" t="s">
        <v>147</v>
      </c>
      <c r="B5" s="65"/>
      <c r="D5" s="62"/>
      <c r="E5" s="66" t="s">
        <v>325</v>
      </c>
      <c r="F5" s="66" t="s">
        <v>148</v>
      </c>
      <c r="G5" s="66" t="s">
        <v>149</v>
      </c>
      <c r="H5" s="67">
        <f>G6</f>
        <v>2023</v>
      </c>
      <c r="J5" s="62"/>
      <c r="K5" s="66" t="s">
        <v>325</v>
      </c>
      <c r="L5" s="66" t="s">
        <v>148</v>
      </c>
      <c r="M5" s="66" t="s">
        <v>149</v>
      </c>
      <c r="N5" s="67">
        <f>M6</f>
        <v>2023</v>
      </c>
      <c r="O5" s="64" t="s">
        <v>147</v>
      </c>
      <c r="P5" s="65"/>
      <c r="R5" s="62"/>
      <c r="S5" s="66" t="s">
        <v>325</v>
      </c>
      <c r="T5" s="66" t="s">
        <v>148</v>
      </c>
      <c r="U5" s="66" t="s">
        <v>149</v>
      </c>
      <c r="V5" s="67">
        <f>U6</f>
        <v>2023</v>
      </c>
      <c r="X5" s="62"/>
      <c r="Y5" s="66" t="s">
        <v>325</v>
      </c>
      <c r="Z5" s="66" t="s">
        <v>148</v>
      </c>
      <c r="AA5" s="66" t="s">
        <v>149</v>
      </c>
      <c r="AB5" s="66">
        <f>AA6</f>
        <v>2023</v>
      </c>
      <c r="AC5" s="64" t="s">
        <v>147</v>
      </c>
      <c r="AD5" s="139"/>
      <c r="AF5" s="62"/>
      <c r="AG5" s="66" t="s">
        <v>148</v>
      </c>
      <c r="AH5" s="66" t="s">
        <v>148</v>
      </c>
      <c r="AI5" s="66" t="s">
        <v>149</v>
      </c>
      <c r="AJ5" s="67">
        <f>AI6</f>
        <v>2024</v>
      </c>
      <c r="AL5" s="62"/>
      <c r="AM5" s="66" t="s">
        <v>148</v>
      </c>
      <c r="AN5" s="66" t="s">
        <v>148</v>
      </c>
      <c r="AO5" s="66" t="s">
        <v>149</v>
      </c>
      <c r="AP5" s="67">
        <f>AO6</f>
        <v>2024</v>
      </c>
    </row>
    <row r="6" spans="1:42" s="70" customFormat="1" ht="23.25" customHeight="1" thickBot="1" x14ac:dyDescent="0.35">
      <c r="A6" s="68"/>
      <c r="B6" s="69"/>
      <c r="D6" s="71" t="s">
        <v>326</v>
      </c>
      <c r="E6" s="72">
        <f>G6-2</f>
        <v>2021</v>
      </c>
      <c r="F6" s="72">
        <f>G6-1</f>
        <v>2022</v>
      </c>
      <c r="G6" s="72">
        <v>2023</v>
      </c>
      <c r="H6" s="130" t="str">
        <f>CONCATENATE(F6,"=100")</f>
        <v>2022=100</v>
      </c>
      <c r="J6" s="71" t="s">
        <v>326</v>
      </c>
      <c r="K6" s="72">
        <f>M6-2</f>
        <v>2021</v>
      </c>
      <c r="L6" s="72">
        <f>M6-1</f>
        <v>2022</v>
      </c>
      <c r="M6" s="72">
        <v>2023</v>
      </c>
      <c r="N6" s="130" t="str">
        <f>CONCATENATE(L6,"=100")</f>
        <v>2022=100</v>
      </c>
      <c r="O6" s="68"/>
      <c r="P6" s="69"/>
      <c r="R6" s="71" t="s">
        <v>326</v>
      </c>
      <c r="S6" s="72">
        <f>U6-2</f>
        <v>2021</v>
      </c>
      <c r="T6" s="72">
        <f>U6-1</f>
        <v>2022</v>
      </c>
      <c r="U6" s="72">
        <v>2023</v>
      </c>
      <c r="V6" s="130" t="str">
        <f>CONCATENATE(T6,"=100")</f>
        <v>2022=100</v>
      </c>
      <c r="X6" s="71" t="s">
        <v>326</v>
      </c>
      <c r="Y6" s="72">
        <f>AA6-2</f>
        <v>2021</v>
      </c>
      <c r="Z6" s="72">
        <f>AA6-1</f>
        <v>2022</v>
      </c>
      <c r="AA6" s="72">
        <v>2023</v>
      </c>
      <c r="AB6" s="138" t="str">
        <f>CONCATENATE(Z6,"=100")</f>
        <v>2022=100</v>
      </c>
      <c r="AC6" s="68"/>
      <c r="AD6" s="69"/>
      <c r="AF6" s="71" t="s">
        <v>326</v>
      </c>
      <c r="AG6" s="72">
        <f>AI6-2</f>
        <v>2022</v>
      </c>
      <c r="AH6" s="72">
        <f>AI6-1</f>
        <v>2023</v>
      </c>
      <c r="AI6" s="72">
        <v>2024</v>
      </c>
      <c r="AJ6" s="130" t="str">
        <f>CONCATENATE(AH6,"=100")</f>
        <v>2023=100</v>
      </c>
      <c r="AL6" s="71" t="s">
        <v>326</v>
      </c>
      <c r="AM6" s="72">
        <f>AO6-2</f>
        <v>2022</v>
      </c>
      <c r="AN6" s="72">
        <f>AO6-1</f>
        <v>2023</v>
      </c>
      <c r="AO6" s="72">
        <v>2024</v>
      </c>
      <c r="AP6" s="130" t="str">
        <f>CONCATENATE(AN6,"=100")</f>
        <v>2023=100</v>
      </c>
    </row>
    <row r="7" spans="1:42" s="73" customFormat="1" ht="11.25" customHeight="1" x14ac:dyDescent="0.3">
      <c r="D7" s="74"/>
      <c r="E7" s="75"/>
      <c r="F7" s="75"/>
      <c r="G7" s="75"/>
      <c r="H7" s="75" t="str">
        <f>IF(AND(F7&gt;0,G7&gt;0),G7*100/F7,"")</f>
        <v/>
      </c>
      <c r="I7" s="74"/>
      <c r="J7" s="74"/>
      <c r="K7" s="75"/>
      <c r="L7" s="75"/>
      <c r="M7" s="75"/>
      <c r="N7" s="75" t="str">
        <f>IF(AND(L7&gt;0,M7&gt;0),M7*100/L7,"")</f>
        <v/>
      </c>
      <c r="R7" s="74"/>
      <c r="S7" s="75"/>
      <c r="T7" s="75"/>
      <c r="U7" s="75"/>
      <c r="V7" s="75" t="str">
        <f>IF(AND(T7&gt;0,U7&gt;0),U7*100/T7,"")</f>
        <v/>
      </c>
      <c r="W7" s="74"/>
      <c r="X7" s="74"/>
      <c r="Y7" s="75"/>
      <c r="Z7" s="75"/>
      <c r="AA7" s="75"/>
      <c r="AB7" s="75" t="str">
        <f>IF(AND(Z7&gt;0,AA7&gt;0),AA7*100/Z7,"")</f>
        <v/>
      </c>
      <c r="AF7" s="74"/>
      <c r="AG7" s="75"/>
      <c r="AH7" s="75"/>
      <c r="AI7" s="75"/>
      <c r="AJ7" s="75" t="str">
        <f>IF(AND(AH7&gt;0,AI7&gt;0),AI7*100/AH7,"")</f>
        <v/>
      </c>
      <c r="AL7" s="74"/>
      <c r="AM7" s="75"/>
      <c r="AN7" s="75"/>
      <c r="AO7" s="75"/>
      <c r="AP7" s="75" t="str">
        <f>IF(AND(AN7&gt;0,AO7&gt;0),AO7*100/AN7,"")</f>
        <v/>
      </c>
    </row>
    <row r="8" spans="1:42" s="73" customFormat="1" ht="11.25" customHeight="1" x14ac:dyDescent="0.3">
      <c r="D8" s="74"/>
      <c r="E8" s="75"/>
      <c r="F8" s="75"/>
      <c r="G8" s="75"/>
      <c r="H8" s="75"/>
      <c r="I8" s="74"/>
      <c r="J8" s="74"/>
      <c r="K8" s="75"/>
      <c r="L8" s="75"/>
      <c r="M8" s="75"/>
      <c r="N8" s="75"/>
      <c r="R8" s="74"/>
      <c r="S8" s="75"/>
      <c r="T8" s="75"/>
      <c r="U8" s="75"/>
      <c r="V8" s="75"/>
      <c r="W8" s="74"/>
      <c r="X8" s="74"/>
      <c r="Y8" s="75"/>
      <c r="Z8" s="75"/>
      <c r="AA8" s="75"/>
      <c r="AB8" s="75"/>
      <c r="AF8" s="74"/>
      <c r="AG8" s="75"/>
      <c r="AH8" s="75"/>
      <c r="AI8" s="75"/>
      <c r="AJ8" s="75"/>
      <c r="AL8" s="74"/>
      <c r="AM8" s="75"/>
      <c r="AN8" s="75"/>
      <c r="AO8" s="75"/>
      <c r="AP8" s="75"/>
    </row>
    <row r="9" spans="1:42" s="73" customFormat="1" ht="11.25" customHeight="1" x14ac:dyDescent="0.3">
      <c r="A9" s="73" t="s">
        <v>151</v>
      </c>
      <c r="D9" s="83"/>
      <c r="E9" s="75"/>
      <c r="F9" s="75"/>
      <c r="G9" s="75"/>
      <c r="H9" s="75" t="str">
        <f t="shared" ref="H9:H22" si="0">IF(AND(F9&gt;0,G9&gt;0),G9*100/F9,"")</f>
        <v/>
      </c>
      <c r="I9" s="74"/>
      <c r="J9" s="83"/>
      <c r="K9" s="75"/>
      <c r="L9" s="75"/>
      <c r="M9" s="75"/>
      <c r="N9" s="75" t="str">
        <f t="shared" ref="N9:N22" si="1">IF(AND(L9&gt;0,M9&gt;0),M9*100/L9,"")</f>
        <v/>
      </c>
      <c r="O9" s="73" t="s">
        <v>170</v>
      </c>
      <c r="R9" s="83"/>
      <c r="S9" s="75"/>
      <c r="T9" s="75"/>
      <c r="U9" s="75"/>
      <c r="V9" s="75" t="str">
        <f t="shared" ref="V9:V18" si="2">IF(AND(T9&gt;0,U9&gt;0),U9*100/T9,"")</f>
        <v/>
      </c>
      <c r="W9" s="74"/>
      <c r="X9" s="83"/>
      <c r="Y9" s="75"/>
      <c r="Z9" s="75"/>
      <c r="AA9" s="75"/>
      <c r="AB9" s="75" t="str">
        <f t="shared" ref="AB9:AB18" si="3">IF(AND(Z9&gt;0,AA9&gt;0),AA9*100/Z9,"")</f>
        <v/>
      </c>
      <c r="AC9" s="73" t="s">
        <v>151</v>
      </c>
      <c r="AF9" s="83"/>
      <c r="AG9" s="75"/>
      <c r="AH9" s="75"/>
      <c r="AI9" s="75"/>
      <c r="AJ9" s="75" t="str">
        <f t="shared" ref="AJ9:AJ16" si="4">IF(AND(AH9&gt;0,AI9&gt;0),AI9*100/AH9,"")</f>
        <v/>
      </c>
      <c r="AL9" s="83"/>
      <c r="AM9" s="75"/>
      <c r="AN9" s="75"/>
      <c r="AO9" s="75"/>
      <c r="AP9" s="75" t="str">
        <f t="shared" ref="AP9:AP16" si="5">IF(AND(AN9&gt;0,AO9&gt;0),AO9*100/AN9,"")</f>
        <v/>
      </c>
    </row>
    <row r="10" spans="1:42" s="73" customFormat="1" ht="11.25" customHeight="1" x14ac:dyDescent="0.3">
      <c r="A10" s="73" t="s">
        <v>152</v>
      </c>
      <c r="B10" s="75"/>
      <c r="C10" s="75"/>
      <c r="D10" s="83">
        <v>9</v>
      </c>
      <c r="E10" s="75">
        <v>1865.8009999999999</v>
      </c>
      <c r="F10" s="75">
        <v>1892.4549999999999</v>
      </c>
      <c r="G10" s="75">
        <v>1681.925</v>
      </c>
      <c r="H10" s="75">
        <f t="shared" si="0"/>
        <v>88.87529690270047</v>
      </c>
      <c r="I10" s="75"/>
      <c r="J10" s="83">
        <v>9</v>
      </c>
      <c r="K10" s="75">
        <v>7449.7420000000011</v>
      </c>
      <c r="L10" s="75">
        <v>5582.6059999999989</v>
      </c>
      <c r="M10" s="75">
        <v>3547.3129999999996</v>
      </c>
      <c r="N10" s="75">
        <f t="shared" si="1"/>
        <v>63.542241741580916</v>
      </c>
      <c r="O10" s="73" t="s">
        <v>354</v>
      </c>
      <c r="P10" s="75"/>
      <c r="Q10" s="75"/>
      <c r="R10" s="83">
        <v>6</v>
      </c>
      <c r="S10" s="75">
        <v>6.1470000000000002</v>
      </c>
      <c r="T10" s="75">
        <v>5.4749999999999996</v>
      </c>
      <c r="U10" s="75">
        <v>5.4509999999999996</v>
      </c>
      <c r="V10" s="75">
        <f t="shared" si="2"/>
        <v>99.561643835616422</v>
      </c>
      <c r="W10" s="75"/>
      <c r="X10" s="83">
        <v>6</v>
      </c>
      <c r="Y10" s="75">
        <v>52.129999999999995</v>
      </c>
      <c r="Z10" s="75">
        <v>43.605999999999995</v>
      </c>
      <c r="AA10" s="75">
        <v>42.692</v>
      </c>
      <c r="AB10" s="75">
        <f t="shared" si="3"/>
        <v>97.903958170893915</v>
      </c>
      <c r="AC10" s="73" t="s">
        <v>152</v>
      </c>
      <c r="AE10" s="75"/>
      <c r="AF10" s="83">
        <v>11</v>
      </c>
      <c r="AG10" s="75">
        <v>1892.4549999999999</v>
      </c>
      <c r="AH10" s="75">
        <v>1681.925</v>
      </c>
      <c r="AI10" s="75">
        <v>1693.3019999999999</v>
      </c>
      <c r="AJ10" s="75">
        <f t="shared" si="4"/>
        <v>100.6764273079953</v>
      </c>
      <c r="AK10" s="75"/>
      <c r="AL10" s="83">
        <v>9</v>
      </c>
      <c r="AM10" s="75">
        <v>5582.6059999999989</v>
      </c>
      <c r="AN10" s="75">
        <v>3547.3129999999996</v>
      </c>
      <c r="AO10" s="75"/>
      <c r="AP10" s="75" t="str">
        <f t="shared" si="5"/>
        <v/>
      </c>
    </row>
    <row r="11" spans="1:42" s="73" customFormat="1" ht="11.25" customHeight="1" x14ac:dyDescent="0.3">
      <c r="A11" s="73" t="s">
        <v>153</v>
      </c>
      <c r="B11" s="75"/>
      <c r="C11" s="75"/>
      <c r="D11" s="83">
        <v>9</v>
      </c>
      <c r="E11" s="75">
        <v>259.05700000000002</v>
      </c>
      <c r="F11" s="75">
        <v>278.66800000000001</v>
      </c>
      <c r="G11" s="75">
        <v>268.47500000000002</v>
      </c>
      <c r="H11" s="75">
        <f t="shared" si="0"/>
        <v>96.342242381615407</v>
      </c>
      <c r="I11" s="75"/>
      <c r="J11" s="83">
        <v>9</v>
      </c>
      <c r="K11" s="75">
        <v>770.40599999999995</v>
      </c>
      <c r="L11" s="75">
        <v>664.40200000000004</v>
      </c>
      <c r="M11" s="75">
        <v>431.79900000000004</v>
      </c>
      <c r="N11" s="75">
        <f t="shared" si="1"/>
        <v>64.990623146829776</v>
      </c>
      <c r="O11" s="73" t="s">
        <v>369</v>
      </c>
      <c r="P11" s="75"/>
      <c r="Q11" s="75"/>
      <c r="R11" s="83">
        <v>8</v>
      </c>
      <c r="S11" s="75">
        <f>0.328*100</f>
        <v>32.800000000000004</v>
      </c>
      <c r="T11" s="75">
        <v>29.1</v>
      </c>
      <c r="U11" s="75">
        <v>25.1</v>
      </c>
      <c r="V11" s="75">
        <f t="shared" si="2"/>
        <v>86.25429553264604</v>
      </c>
      <c r="W11" s="75"/>
      <c r="X11" s="83">
        <v>11</v>
      </c>
      <c r="Y11" s="75">
        <v>5.786999999999999</v>
      </c>
      <c r="Z11" s="75">
        <v>4.3959999999999999</v>
      </c>
      <c r="AA11" s="75">
        <v>3.9830000000000001</v>
      </c>
      <c r="AB11" s="75">
        <f t="shared" si="3"/>
        <v>90.605095541401283</v>
      </c>
      <c r="AC11" s="73" t="s">
        <v>153</v>
      </c>
      <c r="AE11" s="75"/>
      <c r="AF11" s="83">
        <v>11</v>
      </c>
      <c r="AG11" s="75">
        <v>278.66800000000001</v>
      </c>
      <c r="AH11" s="75">
        <v>268.47500000000002</v>
      </c>
      <c r="AI11" s="75">
        <v>269.74700000000001</v>
      </c>
      <c r="AJ11" s="75">
        <f t="shared" si="4"/>
        <v>100.47378713101779</v>
      </c>
      <c r="AK11" s="75"/>
      <c r="AL11" s="83">
        <v>9</v>
      </c>
      <c r="AM11" s="75">
        <v>664.40200000000004</v>
      </c>
      <c r="AN11" s="75">
        <v>431.79900000000004</v>
      </c>
      <c r="AO11" s="75"/>
      <c r="AP11" s="75" t="str">
        <f t="shared" si="5"/>
        <v/>
      </c>
    </row>
    <row r="12" spans="1:42" ht="11.4" x14ac:dyDescent="0.15">
      <c r="A12" s="73" t="s">
        <v>154</v>
      </c>
      <c r="B12" s="75"/>
      <c r="C12" s="75"/>
      <c r="D12" s="83">
        <v>9</v>
      </c>
      <c r="E12" s="75">
        <v>2124.8580000000002</v>
      </c>
      <c r="F12" s="75">
        <v>2171.123</v>
      </c>
      <c r="G12" s="75">
        <v>1950.4</v>
      </c>
      <c r="H12" s="75">
        <f t="shared" si="0"/>
        <v>89.833694360015528</v>
      </c>
      <c r="I12" s="75"/>
      <c r="J12" s="83">
        <v>9</v>
      </c>
      <c r="K12" s="75">
        <v>8220.1479999999992</v>
      </c>
      <c r="L12" s="75">
        <v>6247.0079999999989</v>
      </c>
      <c r="M12" s="75">
        <v>3979.1130000000007</v>
      </c>
      <c r="N12" s="75">
        <f t="shared" si="1"/>
        <v>63.696300693067805</v>
      </c>
      <c r="O12" s="73" t="s">
        <v>209</v>
      </c>
      <c r="P12" s="75"/>
      <c r="Q12" s="75"/>
      <c r="R12" s="83">
        <v>10</v>
      </c>
      <c r="S12" s="75">
        <v>2.774</v>
      </c>
      <c r="T12" s="75">
        <v>2.706</v>
      </c>
      <c r="U12" s="75">
        <v>2.609</v>
      </c>
      <c r="V12" s="75">
        <f t="shared" si="2"/>
        <v>96.415373244641529</v>
      </c>
      <c r="W12" s="75"/>
      <c r="X12" s="83">
        <v>3</v>
      </c>
      <c r="Y12" s="75">
        <v>81.182999999999993</v>
      </c>
      <c r="Z12" s="75">
        <v>81</v>
      </c>
      <c r="AA12" s="75">
        <v>78.064999999999998</v>
      </c>
      <c r="AB12" s="75">
        <f t="shared" si="3"/>
        <v>96.376543209876544</v>
      </c>
      <c r="AC12" s="73" t="s">
        <v>154</v>
      </c>
      <c r="AD12" s="73"/>
      <c r="AE12" s="75"/>
      <c r="AF12" s="83">
        <v>11</v>
      </c>
      <c r="AG12" s="75">
        <v>2171.123</v>
      </c>
      <c r="AH12" s="75">
        <v>1950.4</v>
      </c>
      <c r="AI12" s="75">
        <v>1961.047</v>
      </c>
      <c r="AJ12" s="75">
        <f t="shared" si="4"/>
        <v>100.54588802296965</v>
      </c>
      <c r="AK12" s="75"/>
      <c r="AL12" s="83">
        <v>9</v>
      </c>
      <c r="AM12" s="75">
        <v>6247.0079999999989</v>
      </c>
      <c r="AN12" s="75">
        <v>3979.1130000000007</v>
      </c>
      <c r="AO12" s="75"/>
      <c r="AP12" s="75" t="str">
        <f t="shared" si="5"/>
        <v/>
      </c>
    </row>
    <row r="13" spans="1:42" s="61" customFormat="1" ht="11.4" x14ac:dyDescent="0.2">
      <c r="A13" s="73" t="s">
        <v>155</v>
      </c>
      <c r="B13" s="75"/>
      <c r="C13" s="75"/>
      <c r="D13" s="83">
        <v>9</v>
      </c>
      <c r="E13" s="75">
        <v>251.672</v>
      </c>
      <c r="F13" s="75">
        <v>242.35400000000001</v>
      </c>
      <c r="G13" s="75">
        <v>208.60400000000001</v>
      </c>
      <c r="H13" s="75">
        <f t="shared" si="0"/>
        <v>86.074089967568099</v>
      </c>
      <c r="I13" s="75"/>
      <c r="J13" s="83">
        <v>9</v>
      </c>
      <c r="K13" s="75">
        <v>734.75299999999993</v>
      </c>
      <c r="L13" s="75">
        <v>570.12800000000004</v>
      </c>
      <c r="M13" s="75">
        <v>221.14800000000002</v>
      </c>
      <c r="N13" s="75">
        <f t="shared" si="1"/>
        <v>38.789184183200966</v>
      </c>
      <c r="O13" s="73" t="s">
        <v>210</v>
      </c>
      <c r="P13" s="75"/>
      <c r="Q13" s="75"/>
      <c r="R13" s="83">
        <v>11</v>
      </c>
      <c r="S13" s="75">
        <v>4.7934799999999997</v>
      </c>
      <c r="T13" s="75">
        <v>5.4630000000000001</v>
      </c>
      <c r="U13" s="75">
        <v>5.165</v>
      </c>
      <c r="V13" s="75">
        <f t="shared" si="2"/>
        <v>94.545121727988288</v>
      </c>
      <c r="W13" s="75"/>
      <c r="X13" s="83">
        <v>10</v>
      </c>
      <c r="Y13" s="75">
        <v>87.772000000000006</v>
      </c>
      <c r="Z13" s="75">
        <v>94.509999999999977</v>
      </c>
      <c r="AA13" s="75">
        <v>75.25</v>
      </c>
      <c r="AB13" s="75">
        <f t="shared" si="3"/>
        <v>79.621204105385686</v>
      </c>
      <c r="AC13" s="73" t="s">
        <v>155</v>
      </c>
      <c r="AD13" s="73"/>
      <c r="AE13" s="75"/>
      <c r="AF13" s="83">
        <v>11</v>
      </c>
      <c r="AG13" s="75">
        <v>242.35400000000001</v>
      </c>
      <c r="AH13" s="75">
        <v>208.60400000000001</v>
      </c>
      <c r="AI13" s="75">
        <v>209.858</v>
      </c>
      <c r="AJ13" s="75">
        <f t="shared" si="4"/>
        <v>100.60113900021092</v>
      </c>
      <c r="AK13" s="75"/>
      <c r="AL13" s="83">
        <v>9</v>
      </c>
      <c r="AM13" s="75">
        <v>570.12800000000004</v>
      </c>
      <c r="AN13" s="75">
        <v>221.14800000000002</v>
      </c>
      <c r="AO13" s="75"/>
      <c r="AP13" s="75" t="str">
        <f t="shared" si="5"/>
        <v/>
      </c>
    </row>
    <row r="14" spans="1:42" s="61" customFormat="1" ht="12.15" customHeight="1" x14ac:dyDescent="0.2">
      <c r="A14" s="73" t="s">
        <v>178</v>
      </c>
      <c r="B14" s="75"/>
      <c r="C14" s="75"/>
      <c r="D14" s="83">
        <v>9</v>
      </c>
      <c r="E14" s="75">
        <v>2262.8890000000001</v>
      </c>
      <c r="F14" s="75">
        <v>2155.6419999999998</v>
      </c>
      <c r="G14" s="75">
        <v>2142.386</v>
      </c>
      <c r="H14" s="75">
        <f t="shared" si="0"/>
        <v>99.385055589007834</v>
      </c>
      <c r="I14" s="75"/>
      <c r="J14" s="83">
        <v>9</v>
      </c>
      <c r="K14" s="75">
        <v>8128.9060000000018</v>
      </c>
      <c r="L14" s="75">
        <v>6147.1630000000005</v>
      </c>
      <c r="M14" s="75">
        <v>3573.2039999999997</v>
      </c>
      <c r="N14" s="75">
        <f t="shared" si="1"/>
        <v>58.127692400543133</v>
      </c>
      <c r="O14" s="73" t="s">
        <v>355</v>
      </c>
      <c r="P14" s="75"/>
      <c r="Q14" s="75"/>
      <c r="R14" s="83">
        <v>5</v>
      </c>
      <c r="S14" s="75">
        <v>44.488999999999997</v>
      </c>
      <c r="T14" s="75">
        <v>44.573999999999998</v>
      </c>
      <c r="U14" s="75">
        <v>45.28</v>
      </c>
      <c r="V14" s="75">
        <f t="shared" si="2"/>
        <v>101.58388298111007</v>
      </c>
      <c r="W14" s="75"/>
      <c r="X14" s="83">
        <v>6</v>
      </c>
      <c r="Y14" s="75">
        <v>146.34899999999999</v>
      </c>
      <c r="Z14" s="75">
        <v>144.10599999999999</v>
      </c>
      <c r="AA14" s="75">
        <v>147.82039999999998</v>
      </c>
      <c r="AB14" s="75">
        <f t="shared" si="3"/>
        <v>102.57754708339692</v>
      </c>
      <c r="AC14" s="73" t="s">
        <v>156</v>
      </c>
      <c r="AD14" s="73"/>
      <c r="AE14" s="75"/>
      <c r="AF14" s="83">
        <v>11</v>
      </c>
      <c r="AG14" s="75">
        <v>459.11900000000003</v>
      </c>
      <c r="AH14" s="75">
        <v>456.81299999999999</v>
      </c>
      <c r="AI14" s="75">
        <v>498.88499999999999</v>
      </c>
      <c r="AJ14" s="75">
        <f t="shared" si="4"/>
        <v>109.20989551523272</v>
      </c>
      <c r="AK14" s="75"/>
      <c r="AL14" s="83">
        <v>9</v>
      </c>
      <c r="AM14" s="75">
        <v>833.9140000000001</v>
      </c>
      <c r="AN14" s="75">
        <v>460.096</v>
      </c>
      <c r="AO14" s="75"/>
      <c r="AP14" s="75" t="str">
        <f t="shared" si="5"/>
        <v/>
      </c>
    </row>
    <row r="15" spans="1:42" s="61" customFormat="1" ht="11.4" x14ac:dyDescent="0.2">
      <c r="A15" s="73" t="s">
        <v>179</v>
      </c>
      <c r="B15" s="75"/>
      <c r="C15" s="75"/>
      <c r="D15" s="83">
        <v>9</v>
      </c>
      <c r="E15" s="75">
        <v>2514.5610000000001</v>
      </c>
      <c r="F15" s="75">
        <v>2397.9960000000001</v>
      </c>
      <c r="G15" s="75">
        <v>2350.9899999999998</v>
      </c>
      <c r="H15" s="75">
        <f t="shared" si="0"/>
        <v>98.039779882868842</v>
      </c>
      <c r="I15" s="75"/>
      <c r="J15" s="83">
        <v>9</v>
      </c>
      <c r="K15" s="75">
        <v>8863.6590000000015</v>
      </c>
      <c r="L15" s="75">
        <v>6717.2910000000011</v>
      </c>
      <c r="M15" s="75">
        <v>3794.4029999999998</v>
      </c>
      <c r="N15" s="75">
        <f t="shared" si="1"/>
        <v>56.48710172002373</v>
      </c>
      <c r="O15" s="73" t="s">
        <v>356</v>
      </c>
      <c r="P15" s="75"/>
      <c r="Q15" s="75"/>
      <c r="R15" s="83">
        <v>5</v>
      </c>
      <c r="S15" s="75">
        <v>9.6859999999999999</v>
      </c>
      <c r="T15" s="75">
        <v>12.502000000000001</v>
      </c>
      <c r="U15" s="75">
        <v>9.75</v>
      </c>
      <c r="V15" s="75">
        <f t="shared" si="2"/>
        <v>77.987521996480552</v>
      </c>
      <c r="W15" s="75"/>
      <c r="X15" s="83">
        <v>6</v>
      </c>
      <c r="Y15" s="75">
        <v>17.453000000000003</v>
      </c>
      <c r="Z15" s="75">
        <v>22.928000000000004</v>
      </c>
      <c r="AA15" s="75">
        <v>16.318000000000005</v>
      </c>
      <c r="AB15" s="75">
        <f t="shared" si="3"/>
        <v>71.170621074668531</v>
      </c>
      <c r="AC15" s="73" t="s">
        <v>157</v>
      </c>
      <c r="AD15" s="73"/>
      <c r="AE15" s="75"/>
      <c r="AF15" s="83">
        <v>11</v>
      </c>
      <c r="AG15" s="75">
        <v>99.632000000000005</v>
      </c>
      <c r="AH15" s="75">
        <v>85.183000000000007</v>
      </c>
      <c r="AI15" s="75">
        <v>91.55</v>
      </c>
      <c r="AJ15" s="75">
        <f t="shared" si="4"/>
        <v>107.47449608489956</v>
      </c>
      <c r="AK15" s="75"/>
      <c r="AL15" s="83">
        <v>9</v>
      </c>
      <c r="AM15" s="75">
        <v>181.49700000000001</v>
      </c>
      <c r="AN15" s="75">
        <v>120.31400000000001</v>
      </c>
      <c r="AO15" s="75"/>
      <c r="AP15" s="75" t="str">
        <f t="shared" si="5"/>
        <v/>
      </c>
    </row>
    <row r="16" spans="1:42" s="61" customFormat="1" ht="11.4" x14ac:dyDescent="0.2">
      <c r="A16" s="73" t="s">
        <v>156</v>
      </c>
      <c r="B16" s="75"/>
      <c r="C16" s="75"/>
      <c r="D16" s="83">
        <v>9</v>
      </c>
      <c r="E16" s="75">
        <v>504.00299999999999</v>
      </c>
      <c r="F16" s="75">
        <v>459.11900000000003</v>
      </c>
      <c r="G16" s="75">
        <v>456.81299999999999</v>
      </c>
      <c r="H16" s="75">
        <f t="shared" si="0"/>
        <v>99.497733703026867</v>
      </c>
      <c r="I16" s="75"/>
      <c r="J16" s="83">
        <v>9</v>
      </c>
      <c r="K16" s="75">
        <v>1147.7909999999999</v>
      </c>
      <c r="L16" s="75">
        <v>833.9140000000001</v>
      </c>
      <c r="M16" s="75">
        <v>460.096</v>
      </c>
      <c r="N16" s="75">
        <f t="shared" si="1"/>
        <v>55.17307540106053</v>
      </c>
      <c r="O16" s="73" t="s">
        <v>211</v>
      </c>
      <c r="P16" s="75"/>
      <c r="Q16" s="75"/>
      <c r="R16" s="83">
        <v>10</v>
      </c>
      <c r="S16" s="75">
        <v>34.787680000000002</v>
      </c>
      <c r="T16" s="75">
        <v>29.722000000000001</v>
      </c>
      <c r="U16" s="75">
        <v>31.48</v>
      </c>
      <c r="V16" s="75">
        <f t="shared" si="2"/>
        <v>105.91481057802301</v>
      </c>
      <c r="W16" s="75"/>
      <c r="X16" s="83">
        <v>11</v>
      </c>
      <c r="Y16" s="75">
        <v>536.71400000000006</v>
      </c>
      <c r="Z16" s="75">
        <v>473.31200000000001</v>
      </c>
      <c r="AA16" s="75">
        <v>482.63299999999998</v>
      </c>
      <c r="AB16" s="75">
        <f t="shared" si="3"/>
        <v>101.9693141099317</v>
      </c>
      <c r="AC16" s="73" t="s">
        <v>158</v>
      </c>
      <c r="AD16" s="73"/>
      <c r="AE16" s="75"/>
      <c r="AF16" s="83">
        <v>11</v>
      </c>
      <c r="AG16" s="75">
        <v>280.34899999999999</v>
      </c>
      <c r="AH16" s="75">
        <v>250.18799999999999</v>
      </c>
      <c r="AI16" s="75">
        <v>255.398</v>
      </c>
      <c r="AJ16" s="75">
        <f t="shared" si="4"/>
        <v>102.08243400962476</v>
      </c>
      <c r="AK16" s="75"/>
      <c r="AL16" s="83">
        <v>9</v>
      </c>
      <c r="AM16" s="75">
        <v>610.05999999999995</v>
      </c>
      <c r="AN16" s="75">
        <v>354.70400000000001</v>
      </c>
      <c r="AO16" s="75"/>
      <c r="AP16" s="75" t="str">
        <f t="shared" si="5"/>
        <v/>
      </c>
    </row>
    <row r="17" spans="1:42" s="61" customFormat="1" ht="12" customHeight="1" x14ac:dyDescent="0.2">
      <c r="A17" s="73" t="s">
        <v>157</v>
      </c>
      <c r="B17" s="75"/>
      <c r="C17" s="75"/>
      <c r="D17" s="83">
        <v>9</v>
      </c>
      <c r="E17" s="75">
        <v>118.20099999999999</v>
      </c>
      <c r="F17" s="75">
        <v>99.632000000000005</v>
      </c>
      <c r="G17" s="75">
        <v>85.183000000000007</v>
      </c>
      <c r="H17" s="75">
        <f t="shared" si="0"/>
        <v>85.497631283121891</v>
      </c>
      <c r="I17" s="75"/>
      <c r="J17" s="83">
        <v>9</v>
      </c>
      <c r="K17" s="75">
        <v>303.40300000000002</v>
      </c>
      <c r="L17" s="75">
        <v>181.49700000000001</v>
      </c>
      <c r="M17" s="75">
        <v>120.31400000000001</v>
      </c>
      <c r="N17" s="75">
        <f t="shared" si="1"/>
        <v>66.289800933348758</v>
      </c>
      <c r="O17" s="73" t="s">
        <v>174</v>
      </c>
      <c r="P17" s="75"/>
      <c r="Q17" s="75"/>
      <c r="R17" s="83">
        <v>5</v>
      </c>
      <c r="S17" s="75">
        <v>2.63</v>
      </c>
      <c r="T17" s="75">
        <v>2.673</v>
      </c>
      <c r="U17" s="75">
        <v>1.88</v>
      </c>
      <c r="V17" s="75">
        <f t="shared" si="2"/>
        <v>70.332959221848114</v>
      </c>
      <c r="W17" s="75"/>
      <c r="X17" s="83">
        <v>5</v>
      </c>
      <c r="Y17" s="75">
        <v>153.977</v>
      </c>
      <c r="Z17" s="75">
        <v>159.78099999999998</v>
      </c>
      <c r="AA17" s="75">
        <v>120.45350000000001</v>
      </c>
      <c r="AB17" s="75">
        <f t="shared" si="3"/>
        <v>75.386622940149337</v>
      </c>
      <c r="AC17" s="73"/>
      <c r="AD17" s="73"/>
      <c r="AE17" s="75"/>
      <c r="AF17" s="83"/>
      <c r="AG17" s="75"/>
      <c r="AH17" s="75"/>
      <c r="AI17" s="75"/>
      <c r="AJ17" s="75"/>
      <c r="AK17" s="75"/>
      <c r="AL17" s="83"/>
      <c r="AM17" s="75"/>
      <c r="AN17" s="75"/>
      <c r="AO17" s="75"/>
      <c r="AP17" s="75"/>
    </row>
    <row r="18" spans="1:42" s="73" customFormat="1" ht="11.25" customHeight="1" x14ac:dyDescent="0.3">
      <c r="A18" s="73" t="s">
        <v>158</v>
      </c>
      <c r="B18" s="75"/>
      <c r="C18" s="75"/>
      <c r="D18" s="83">
        <v>9</v>
      </c>
      <c r="E18" s="75">
        <v>267.50700000000001</v>
      </c>
      <c r="F18" s="75">
        <v>280.34899999999999</v>
      </c>
      <c r="G18" s="75">
        <v>250.18799999999999</v>
      </c>
      <c r="H18" s="75">
        <f t="shared" si="0"/>
        <v>89.241623833150825</v>
      </c>
      <c r="I18" s="75"/>
      <c r="J18" s="83">
        <v>9</v>
      </c>
      <c r="K18" s="75">
        <v>757.01400000000001</v>
      </c>
      <c r="L18" s="75">
        <v>610.05999999999995</v>
      </c>
      <c r="M18" s="75">
        <v>354.70400000000001</v>
      </c>
      <c r="N18" s="75">
        <f t="shared" si="1"/>
        <v>58.142477789069936</v>
      </c>
      <c r="O18" s="73" t="s">
        <v>212</v>
      </c>
      <c r="P18" s="75"/>
      <c r="Q18" s="75"/>
      <c r="R18" s="83">
        <v>3</v>
      </c>
      <c r="S18" s="75">
        <v>7.718</v>
      </c>
      <c r="T18" s="75">
        <v>8</v>
      </c>
      <c r="U18" s="75">
        <v>8.0180000000000007</v>
      </c>
      <c r="V18" s="75">
        <f t="shared" si="2"/>
        <v>100.22500000000001</v>
      </c>
      <c r="W18" s="75"/>
      <c r="X18" s="83">
        <v>6</v>
      </c>
      <c r="Y18" s="75">
        <v>745.86099999999999</v>
      </c>
      <c r="Z18" s="75">
        <v>769.90500000000009</v>
      </c>
      <c r="AA18" s="75">
        <v>748.71900000000005</v>
      </c>
      <c r="AB18" s="75">
        <f t="shared" si="3"/>
        <v>97.248231924717984</v>
      </c>
      <c r="AC18" s="73" t="s">
        <v>159</v>
      </c>
      <c r="AE18" s="75"/>
      <c r="AF18" s="83"/>
      <c r="AG18" s="75"/>
      <c r="AH18" s="75"/>
      <c r="AI18" s="75"/>
      <c r="AJ18" s="75"/>
      <c r="AK18" s="75"/>
      <c r="AL18" s="83"/>
      <c r="AM18" s="75"/>
      <c r="AN18" s="75"/>
      <c r="AO18" s="75"/>
      <c r="AP18" s="75"/>
    </row>
    <row r="19" spans="1:42" s="73" customFormat="1" ht="11.25" customHeight="1" x14ac:dyDescent="0.3">
      <c r="A19" s="73" t="s">
        <v>327</v>
      </c>
      <c r="B19" s="75"/>
      <c r="C19" s="75"/>
      <c r="D19" s="83"/>
      <c r="E19" s="75">
        <f>SUM(E12+E15+E16+E17+E18)</f>
        <v>5529.1299999999992</v>
      </c>
      <c r="F19" s="75">
        <f>SUM(F12+F15+F16+F17+F18)</f>
        <v>5408.2190000000001</v>
      </c>
      <c r="G19" s="75">
        <f>SUM(G12+G15+G16+G17+G18)</f>
        <v>5093.5739999999996</v>
      </c>
      <c r="H19" s="75">
        <f t="shared" si="0"/>
        <v>94.182095806401321</v>
      </c>
      <c r="I19" s="75"/>
      <c r="J19" s="83"/>
      <c r="K19" s="75">
        <f>SUM(K12+K15+K16+K17+K18)</f>
        <v>19292.014999999999</v>
      </c>
      <c r="L19" s="75">
        <f>SUM(L12+L15+L16+L17+L18)</f>
        <v>14589.769999999999</v>
      </c>
      <c r="M19" s="75">
        <f>SUM(M12+M15+M16+M17+M18)</f>
        <v>8708.630000000001</v>
      </c>
      <c r="N19" s="75">
        <f>IF(AND(L19&gt;0,M19&gt;0),M19*100/L19,"")</f>
        <v>59.689974550661198</v>
      </c>
      <c r="O19" s="73" t="s">
        <v>357</v>
      </c>
      <c r="P19" s="75"/>
      <c r="Q19" s="75"/>
      <c r="R19" s="83">
        <v>6</v>
      </c>
      <c r="S19" s="75">
        <v>0.4</v>
      </c>
      <c r="T19" s="75">
        <v>0.5</v>
      </c>
      <c r="U19" s="75">
        <v>0.5</v>
      </c>
      <c r="V19" s="75">
        <f t="shared" ref="V19:V26" si="6">IF(AND(T19&gt;0,U19&gt;0),U19*100/T19,"")</f>
        <v>100</v>
      </c>
      <c r="W19" s="75"/>
      <c r="X19" s="83">
        <v>11</v>
      </c>
      <c r="Y19" s="75">
        <v>3.2000000000000001E-2</v>
      </c>
      <c r="Z19" s="75">
        <v>6.0999999999999999E-2</v>
      </c>
      <c r="AA19" s="75">
        <v>5.7999999999999996E-2</v>
      </c>
      <c r="AB19" s="75">
        <f t="shared" ref="AB19:AB26" si="7">IF(AND(Z19&gt;0,AA19&gt;0),AA19*100/Z19,"")</f>
        <v>95.081967213114751</v>
      </c>
      <c r="AC19" s="73" t="s">
        <v>160</v>
      </c>
      <c r="AE19" s="75"/>
      <c r="AF19" s="83">
        <v>11</v>
      </c>
      <c r="AG19" s="75">
        <v>18.172999999999998</v>
      </c>
      <c r="AH19" s="75">
        <v>27.559000000000001</v>
      </c>
      <c r="AI19" s="75">
        <v>24.637</v>
      </c>
      <c r="AJ19" s="75">
        <f>IF(AND(AH19&gt;0,AI19&gt;0),AI19*100/AH19,"")</f>
        <v>89.397293080300443</v>
      </c>
      <c r="AK19" s="75"/>
      <c r="AL19" s="83">
        <v>8</v>
      </c>
      <c r="AM19" s="75">
        <v>20.178000000000001</v>
      </c>
      <c r="AN19" s="75">
        <v>27.443000000000005</v>
      </c>
      <c r="AO19" s="75"/>
      <c r="AP19" s="75" t="str">
        <f>IF(AND(AN19&gt;0,AO19&gt;0),AO19*100/AN19,"")</f>
        <v/>
      </c>
    </row>
    <row r="20" spans="1:42" s="73" customFormat="1" ht="11.25" customHeight="1" x14ac:dyDescent="0.3">
      <c r="A20" s="73" t="s">
        <v>180</v>
      </c>
      <c r="B20" s="75"/>
      <c r="C20" s="75"/>
      <c r="D20" s="83">
        <v>7</v>
      </c>
      <c r="E20" s="75">
        <v>357.79246000000001</v>
      </c>
      <c r="F20" s="75">
        <v>314.29199999999997</v>
      </c>
      <c r="G20" s="75">
        <v>249.179</v>
      </c>
      <c r="H20" s="75">
        <f t="shared" si="0"/>
        <v>79.282641619894889</v>
      </c>
      <c r="I20" s="75"/>
      <c r="J20" s="83">
        <v>11</v>
      </c>
      <c r="K20" s="75">
        <v>4415.420000000001</v>
      </c>
      <c r="L20" s="75">
        <v>3590.26</v>
      </c>
      <c r="M20" s="75">
        <v>2908.152</v>
      </c>
      <c r="N20" s="75">
        <f t="shared" si="1"/>
        <v>81.001153119829766</v>
      </c>
      <c r="O20" s="73" t="s">
        <v>175</v>
      </c>
      <c r="P20" s="75"/>
      <c r="Q20" s="75"/>
      <c r="R20" s="83">
        <v>4</v>
      </c>
      <c r="S20" s="75">
        <v>3.5920000000000001</v>
      </c>
      <c r="T20" s="75">
        <v>3.65</v>
      </c>
      <c r="U20" s="75">
        <v>3.548</v>
      </c>
      <c r="V20" s="75">
        <f t="shared" si="6"/>
        <v>97.205479452054803</v>
      </c>
      <c r="W20" s="75"/>
      <c r="X20" s="83">
        <v>8</v>
      </c>
      <c r="Y20" s="75">
        <v>265.29399999999998</v>
      </c>
      <c r="Z20" s="75">
        <v>276.32399999999996</v>
      </c>
      <c r="AA20" s="75">
        <v>263.65000000000003</v>
      </c>
      <c r="AB20" s="75">
        <f t="shared" si="7"/>
        <v>95.413355336489076</v>
      </c>
      <c r="AC20" s="73" t="s">
        <v>161</v>
      </c>
      <c r="AE20" s="75"/>
      <c r="AF20" s="83">
        <v>11</v>
      </c>
      <c r="AG20" s="75">
        <v>122.512</v>
      </c>
      <c r="AH20" s="75">
        <v>222.834</v>
      </c>
      <c r="AI20" s="75">
        <v>190.72</v>
      </c>
      <c r="AJ20" s="75">
        <f>IF(AND(AH20&gt;0,AI20&gt;0),AI20*100/AH20,"")</f>
        <v>85.588375203065965</v>
      </c>
      <c r="AK20" s="75"/>
      <c r="AL20" s="83">
        <v>8</v>
      </c>
      <c r="AM20" s="75">
        <v>132.91900000000001</v>
      </c>
      <c r="AN20" s="75">
        <v>149.4</v>
      </c>
      <c r="AO20" s="75"/>
      <c r="AP20" s="75" t="str">
        <f>IF(AND(AN20&gt;0,AO20&gt;0),AO20*100/AN20,"")</f>
        <v/>
      </c>
    </row>
    <row r="21" spans="1:42" s="73" customFormat="1" ht="11.25" customHeight="1" x14ac:dyDescent="0.3">
      <c r="A21" s="73" t="s">
        <v>181</v>
      </c>
      <c r="B21" s="75"/>
      <c r="C21" s="75"/>
      <c r="D21" s="83">
        <v>11</v>
      </c>
      <c r="E21" s="75">
        <v>5.0039999999999996</v>
      </c>
      <c r="F21" s="75">
        <v>4.7110000000000003</v>
      </c>
      <c r="G21" s="75">
        <v>7.4349999999999996</v>
      </c>
      <c r="H21" s="75">
        <f t="shared" si="0"/>
        <v>157.82211844618976</v>
      </c>
      <c r="I21" s="75"/>
      <c r="J21" s="83">
        <v>11</v>
      </c>
      <c r="K21" s="75">
        <v>18.931999999999999</v>
      </c>
      <c r="L21" s="75">
        <v>14.628000000000004</v>
      </c>
      <c r="M21" s="75">
        <v>29.562999999999999</v>
      </c>
      <c r="N21" s="75">
        <f t="shared" si="1"/>
        <v>202.09871479354655</v>
      </c>
      <c r="O21" s="73" t="s">
        <v>213</v>
      </c>
      <c r="P21" s="75"/>
      <c r="Q21" s="75"/>
      <c r="R21" s="83">
        <v>5</v>
      </c>
      <c r="S21" s="75">
        <v>4.9530000000000003</v>
      </c>
      <c r="T21" s="75">
        <v>4.4080000000000004</v>
      </c>
      <c r="U21" s="75">
        <v>4.798</v>
      </c>
      <c r="V21" s="75">
        <f t="shared" si="6"/>
        <v>108.84754990925589</v>
      </c>
      <c r="W21" s="75"/>
      <c r="X21" s="83">
        <v>11</v>
      </c>
      <c r="Y21" s="75">
        <v>146.29000000000002</v>
      </c>
      <c r="Z21" s="75">
        <v>127.54500000000002</v>
      </c>
      <c r="AA21" s="75">
        <v>135.364</v>
      </c>
      <c r="AB21" s="75">
        <f t="shared" si="7"/>
        <v>106.1303853541887</v>
      </c>
      <c r="AC21" s="73" t="s">
        <v>162</v>
      </c>
      <c r="AE21" s="75"/>
      <c r="AF21" s="83">
        <v>11</v>
      </c>
      <c r="AG21" s="75">
        <v>76.968000000000004</v>
      </c>
      <c r="AH21" s="75">
        <v>88.019000000000005</v>
      </c>
      <c r="AI21" s="75">
        <v>80.082999999999998</v>
      </c>
      <c r="AJ21" s="75">
        <f>IF(AND(AH21&gt;0,AI21&gt;0),AI21*100/AH21,"")</f>
        <v>90.983764868948739</v>
      </c>
      <c r="AK21" s="75"/>
      <c r="AL21" s="83">
        <v>8</v>
      </c>
      <c r="AM21" s="75">
        <v>57.370000000000005</v>
      </c>
      <c r="AN21" s="75">
        <v>44.815999999999995</v>
      </c>
      <c r="AO21" s="75"/>
      <c r="AP21" s="75" t="str">
        <f>IF(AND(AN21&gt;0,AO21&gt;0),AO21*100/AN21,"")</f>
        <v/>
      </c>
    </row>
    <row r="22" spans="1:42" s="73" customFormat="1" ht="11.25" customHeight="1" x14ac:dyDescent="0.3">
      <c r="A22" s="73" t="s">
        <v>328</v>
      </c>
      <c r="B22" s="75"/>
      <c r="C22" s="75"/>
      <c r="D22" s="83">
        <v>11</v>
      </c>
      <c r="E22" s="75">
        <v>85.884</v>
      </c>
      <c r="F22" s="75">
        <v>56.043999999999997</v>
      </c>
      <c r="G22" s="75">
        <v>54.924999999999997</v>
      </c>
      <c r="H22" s="75">
        <f t="shared" si="0"/>
        <v>98.003354507172943</v>
      </c>
      <c r="I22" s="75"/>
      <c r="J22" s="83">
        <v>11</v>
      </c>
      <c r="K22" s="75">
        <v>632.52300000000002</v>
      </c>
      <c r="L22" s="75">
        <v>354.49</v>
      </c>
      <c r="M22" s="75">
        <v>326.44300000000004</v>
      </c>
      <c r="N22" s="75">
        <f t="shared" si="1"/>
        <v>92.08807018533669</v>
      </c>
      <c r="O22" s="73" t="s">
        <v>214</v>
      </c>
      <c r="P22" s="75"/>
      <c r="Q22" s="75"/>
      <c r="R22" s="83">
        <v>5</v>
      </c>
      <c r="S22" s="75">
        <v>11.641999999999999</v>
      </c>
      <c r="T22" s="75">
        <v>11.247</v>
      </c>
      <c r="U22" s="75">
        <v>10.968999999999999</v>
      </c>
      <c r="V22" s="75">
        <f t="shared" si="6"/>
        <v>97.528229750155589</v>
      </c>
      <c r="W22" s="75"/>
      <c r="X22" s="83">
        <v>10</v>
      </c>
      <c r="Y22" s="75">
        <v>665.20899999999983</v>
      </c>
      <c r="Z22" s="75">
        <v>617.71899999999994</v>
      </c>
      <c r="AA22" s="75">
        <v>560.25800000000004</v>
      </c>
      <c r="AB22" s="75">
        <f t="shared" si="7"/>
        <v>90.697873952395838</v>
      </c>
      <c r="AC22" s="73" t="s">
        <v>163</v>
      </c>
      <c r="AE22" s="75"/>
      <c r="AF22" s="83">
        <v>11</v>
      </c>
      <c r="AG22" s="75">
        <v>2.702</v>
      </c>
      <c r="AH22" s="75">
        <v>3.0840000000000001</v>
      </c>
      <c r="AI22" s="75">
        <v>2.3530000000000002</v>
      </c>
      <c r="AJ22" s="75">
        <f>IF(AND(AH22&gt;0,AI22&gt;0),AI22*100/AH22,"")</f>
        <v>76.297016861219191</v>
      </c>
      <c r="AK22" s="75"/>
      <c r="AL22" s="83">
        <v>8</v>
      </c>
      <c r="AM22" s="75">
        <v>2.1309999999999998</v>
      </c>
      <c r="AN22" s="75">
        <v>1.93</v>
      </c>
      <c r="AO22" s="75"/>
      <c r="AP22" s="75" t="str">
        <f>IF(AND(AN22&gt;0,AO22&gt;0),AO22*100/AN22,"")</f>
        <v/>
      </c>
    </row>
    <row r="23" spans="1:42" s="73" customFormat="1" ht="11.25" customHeight="1" x14ac:dyDescent="0.3">
      <c r="B23" s="75"/>
      <c r="C23" s="75"/>
      <c r="D23" s="83"/>
      <c r="E23" s="75"/>
      <c r="F23" s="75"/>
      <c r="G23" s="75"/>
      <c r="H23" s="75"/>
      <c r="I23" s="75"/>
      <c r="J23" s="83"/>
      <c r="K23" s="75"/>
      <c r="L23" s="75"/>
      <c r="M23" s="75"/>
      <c r="N23" s="75"/>
      <c r="O23" s="73" t="s">
        <v>176</v>
      </c>
      <c r="P23" s="75"/>
      <c r="Q23" s="75"/>
      <c r="R23" s="83">
        <v>5</v>
      </c>
      <c r="S23" s="75">
        <v>7.3070000000000004</v>
      </c>
      <c r="T23" s="75">
        <v>6.984</v>
      </c>
      <c r="U23" s="75">
        <v>6.5380000000000003</v>
      </c>
      <c r="V23" s="75">
        <f t="shared" si="6"/>
        <v>93.613974799541822</v>
      </c>
      <c r="W23" s="75"/>
      <c r="X23" s="83">
        <v>9</v>
      </c>
      <c r="Y23" s="75">
        <v>428.72600000000006</v>
      </c>
      <c r="Z23" s="75">
        <v>387.90700000000004</v>
      </c>
      <c r="AA23" s="75">
        <v>324.94400000000002</v>
      </c>
      <c r="AB23" s="75">
        <f t="shared" si="7"/>
        <v>83.768532148169527</v>
      </c>
      <c r="AC23" s="73" t="s">
        <v>164</v>
      </c>
      <c r="AE23" s="75"/>
      <c r="AF23" s="83">
        <v>11</v>
      </c>
      <c r="AG23" s="75">
        <v>48.323999999999998</v>
      </c>
      <c r="AH23" s="75">
        <v>100.77200000000001</v>
      </c>
      <c r="AI23" s="75">
        <v>100.47799999999999</v>
      </c>
      <c r="AJ23" s="75">
        <f>IF(AND(AH23&gt;0,AI23&gt;0),AI23*100/AH23,"")</f>
        <v>99.708252292303399</v>
      </c>
      <c r="AK23" s="75"/>
      <c r="AL23" s="83">
        <v>8</v>
      </c>
      <c r="AM23" s="75">
        <v>37.715000000000003</v>
      </c>
      <c r="AN23" s="75">
        <v>35.24</v>
      </c>
      <c r="AO23" s="75"/>
      <c r="AP23" s="75" t="str">
        <f>IF(AND(AN23&gt;0,AO23&gt;0),AO23*100/AN23,"")</f>
        <v/>
      </c>
    </row>
    <row r="24" spans="1:42" s="73" customFormat="1" ht="11.25" customHeight="1" x14ac:dyDescent="0.3">
      <c r="A24" s="73" t="s">
        <v>159</v>
      </c>
      <c r="B24" s="75"/>
      <c r="C24" s="75"/>
      <c r="D24" s="83"/>
      <c r="E24" s="75"/>
      <c r="F24" s="75"/>
      <c r="G24" s="75"/>
      <c r="H24" s="75"/>
      <c r="I24" s="75"/>
      <c r="J24" s="83"/>
      <c r="K24" s="75"/>
      <c r="L24" s="75"/>
      <c r="M24" s="75"/>
      <c r="N24" s="75"/>
      <c r="O24" s="73" t="s">
        <v>358</v>
      </c>
      <c r="P24" s="75"/>
      <c r="Q24" s="75"/>
      <c r="R24" s="83">
        <v>3</v>
      </c>
      <c r="S24" s="75">
        <v>5.673</v>
      </c>
      <c r="T24" s="75">
        <v>5.8230000000000004</v>
      </c>
      <c r="U24" s="75">
        <v>4.8620000000000001</v>
      </c>
      <c r="V24" s="75">
        <f t="shared" si="6"/>
        <v>83.496479477932326</v>
      </c>
      <c r="W24" s="75"/>
      <c r="X24" s="83">
        <v>5</v>
      </c>
      <c r="Y24" s="75">
        <v>67.39500000000001</v>
      </c>
      <c r="Z24" s="75">
        <v>68.221000000000004</v>
      </c>
      <c r="AA24" s="75">
        <v>24.401999999999997</v>
      </c>
      <c r="AB24" s="75">
        <f t="shared" si="7"/>
        <v>35.769044722299583</v>
      </c>
      <c r="AE24" s="75"/>
      <c r="AF24" s="83"/>
      <c r="AG24" s="75"/>
      <c r="AH24" s="75"/>
      <c r="AI24" s="75"/>
      <c r="AJ24" s="75"/>
      <c r="AK24" s="75"/>
      <c r="AL24" s="83"/>
      <c r="AM24" s="75"/>
      <c r="AN24" s="75"/>
      <c r="AO24" s="75"/>
      <c r="AP24" s="75"/>
    </row>
    <row r="25" spans="1:42" s="73" customFormat="1" ht="11.25" customHeight="1" x14ac:dyDescent="0.3">
      <c r="A25" s="73" t="s">
        <v>182</v>
      </c>
      <c r="B25" s="75"/>
      <c r="C25" s="75"/>
      <c r="D25" s="83">
        <v>11</v>
      </c>
      <c r="E25" s="75">
        <v>9.4429999999999996</v>
      </c>
      <c r="F25" s="75">
        <v>8.0690000000000008</v>
      </c>
      <c r="G25" s="75">
        <v>8.9909999999999997</v>
      </c>
      <c r="H25" s="75">
        <f t="shared" ref="H25:H32" si="8">IF(AND(F25&gt;0,G25&gt;0),G25*100/F25,"")</f>
        <v>111.42644689552607</v>
      </c>
      <c r="I25" s="75"/>
      <c r="J25" s="83">
        <v>11</v>
      </c>
      <c r="K25" s="75">
        <v>18.442</v>
      </c>
      <c r="L25" s="75">
        <v>13.853999999999999</v>
      </c>
      <c r="M25" s="75">
        <v>17.231999999999999</v>
      </c>
      <c r="N25" s="75">
        <f t="shared" ref="N25:N32" si="9">IF(AND(L25&gt;0,M25&gt;0),M25*100/L25,"")</f>
        <v>124.38284971849285</v>
      </c>
      <c r="O25" s="73" t="s">
        <v>359</v>
      </c>
      <c r="P25" s="75"/>
      <c r="Q25" s="75"/>
      <c r="R25" s="83">
        <v>3</v>
      </c>
      <c r="S25" s="75">
        <v>29.6</v>
      </c>
      <c r="T25" s="75">
        <v>26.8</v>
      </c>
      <c r="U25" s="75">
        <v>32.1</v>
      </c>
      <c r="V25" s="75">
        <f t="shared" si="6"/>
        <v>119.77611940298507</v>
      </c>
      <c r="W25" s="75"/>
      <c r="X25" s="83">
        <v>6</v>
      </c>
      <c r="Y25" s="75">
        <v>5.7159999999999993</v>
      </c>
      <c r="Z25" s="75">
        <v>4.2080000000000002</v>
      </c>
      <c r="AA25" s="75">
        <v>5.1400000000000006</v>
      </c>
      <c r="AB25" s="75">
        <f t="shared" si="7"/>
        <v>122.14828897338403</v>
      </c>
      <c r="AC25" s="73" t="s">
        <v>165</v>
      </c>
      <c r="AE25" s="75"/>
      <c r="AF25" s="83"/>
      <c r="AG25" s="75"/>
      <c r="AH25" s="75"/>
      <c r="AI25" s="75"/>
      <c r="AJ25" s="75"/>
      <c r="AK25" s="75"/>
      <c r="AL25" s="83"/>
      <c r="AM25" s="75"/>
      <c r="AN25" s="75"/>
      <c r="AO25" s="75"/>
      <c r="AP25" s="75"/>
    </row>
    <row r="26" spans="1:42" s="73" customFormat="1" ht="11.25" customHeight="1" x14ac:dyDescent="0.3">
      <c r="A26" s="73" t="s">
        <v>160</v>
      </c>
      <c r="B26" s="75"/>
      <c r="C26" s="75"/>
      <c r="D26" s="83">
        <v>8</v>
      </c>
      <c r="E26" s="75">
        <v>21.870999999999999</v>
      </c>
      <c r="F26" s="75">
        <v>18.172999999999998</v>
      </c>
      <c r="G26" s="75">
        <v>27.559000000000001</v>
      </c>
      <c r="H26" s="75">
        <f t="shared" si="8"/>
        <v>151.64804930391242</v>
      </c>
      <c r="I26" s="75"/>
      <c r="J26" s="83">
        <v>8</v>
      </c>
      <c r="K26" s="75">
        <v>23.884</v>
      </c>
      <c r="L26" s="75">
        <v>20.178000000000001</v>
      </c>
      <c r="M26" s="75">
        <v>27.443000000000005</v>
      </c>
      <c r="N26" s="75">
        <f t="shared" si="9"/>
        <v>136.00455942115178</v>
      </c>
      <c r="O26" s="73" t="s">
        <v>177</v>
      </c>
      <c r="P26" s="75"/>
      <c r="Q26" s="75"/>
      <c r="R26" s="83">
        <v>7</v>
      </c>
      <c r="S26" s="75">
        <v>3.105</v>
      </c>
      <c r="T26" s="75">
        <v>2.698</v>
      </c>
      <c r="U26" s="75">
        <v>2.5920000000000001</v>
      </c>
      <c r="V26" s="75">
        <f t="shared" si="6"/>
        <v>96.071163825055592</v>
      </c>
      <c r="W26" s="75"/>
      <c r="X26" s="83">
        <v>3</v>
      </c>
      <c r="Y26" s="75">
        <v>82.421999999999997</v>
      </c>
      <c r="Z26" s="75">
        <v>84.37299999999999</v>
      </c>
      <c r="AA26" s="75">
        <v>70.238</v>
      </c>
      <c r="AB26" s="75">
        <f t="shared" si="7"/>
        <v>83.247010299503401</v>
      </c>
      <c r="AC26" s="73" t="s">
        <v>166</v>
      </c>
      <c r="AE26" s="75"/>
      <c r="AF26" s="83">
        <v>11</v>
      </c>
      <c r="AG26" s="75">
        <v>3.3170000000000002</v>
      </c>
      <c r="AH26" s="75">
        <v>3.149</v>
      </c>
      <c r="AI26" s="75">
        <v>2.63</v>
      </c>
      <c r="AJ26" s="75">
        <f>IF(AND(AH26&gt;0,AI26&gt;0),AI26*100/AH26,"")</f>
        <v>83.518577326135286</v>
      </c>
      <c r="AK26" s="75"/>
      <c r="AL26" s="83">
        <v>4</v>
      </c>
      <c r="AM26" s="75">
        <v>82.256</v>
      </c>
      <c r="AN26" s="75">
        <v>80.739000000000004</v>
      </c>
      <c r="AO26" s="75"/>
      <c r="AP26" s="75" t="str">
        <f>IF(AND(AN26&gt;0,AO26&gt;0),AO26*100/AN26,"")</f>
        <v/>
      </c>
    </row>
    <row r="27" spans="1:42" s="73" customFormat="1" ht="11.25" customHeight="1" x14ac:dyDescent="0.3">
      <c r="A27" s="73" t="s">
        <v>183</v>
      </c>
      <c r="B27" s="75"/>
      <c r="C27" s="75"/>
      <c r="D27" s="83">
        <v>8</v>
      </c>
      <c r="E27" s="75">
        <v>35.341000000000001</v>
      </c>
      <c r="F27" s="75">
        <v>40.485999999999997</v>
      </c>
      <c r="G27" s="75">
        <v>41.350999999999999</v>
      </c>
      <c r="H27" s="75">
        <f t="shared" si="8"/>
        <v>102.13654102652771</v>
      </c>
      <c r="I27" s="75"/>
      <c r="J27" s="83">
        <v>8</v>
      </c>
      <c r="K27" s="75">
        <v>31.498000000000001</v>
      </c>
      <c r="L27" s="75">
        <v>25.448</v>
      </c>
      <c r="M27" s="75">
        <v>13.639000000000001</v>
      </c>
      <c r="N27" s="75">
        <f t="shared" si="9"/>
        <v>53.595567431625277</v>
      </c>
      <c r="P27" s="75"/>
      <c r="Q27" s="75"/>
      <c r="R27" s="83"/>
      <c r="S27" s="75"/>
      <c r="T27" s="75"/>
      <c r="U27" s="75"/>
      <c r="V27" s="75"/>
      <c r="W27" s="75"/>
      <c r="X27" s="83"/>
      <c r="Y27" s="75"/>
      <c r="Z27" s="75"/>
      <c r="AA27" s="75"/>
      <c r="AB27" s="75"/>
      <c r="AE27" s="75"/>
      <c r="AF27" s="83"/>
      <c r="AG27" s="75"/>
      <c r="AH27" s="75"/>
      <c r="AI27" s="75"/>
      <c r="AJ27" s="75"/>
      <c r="AK27" s="75"/>
      <c r="AL27" s="83"/>
      <c r="AM27" s="75"/>
      <c r="AN27" s="75"/>
      <c r="AO27" s="75"/>
      <c r="AP27" s="75"/>
    </row>
    <row r="28" spans="1:42" s="73" customFormat="1" ht="11.25" customHeight="1" x14ac:dyDescent="0.3">
      <c r="A28" s="73" t="s">
        <v>184</v>
      </c>
      <c r="B28" s="75"/>
      <c r="C28" s="75"/>
      <c r="D28" s="83">
        <v>8</v>
      </c>
      <c r="E28" s="75">
        <v>43.225999999999999</v>
      </c>
      <c r="F28" s="75">
        <v>36.076000000000001</v>
      </c>
      <c r="G28" s="75">
        <v>65.007999999999996</v>
      </c>
      <c r="H28" s="75">
        <f t="shared" si="8"/>
        <v>180.19736112651069</v>
      </c>
      <c r="I28" s="75"/>
      <c r="J28" s="83">
        <v>8</v>
      </c>
      <c r="K28" s="75">
        <v>39.913999999999994</v>
      </c>
      <c r="L28" s="75">
        <v>31.403000000000002</v>
      </c>
      <c r="M28" s="75">
        <v>48.402000000000008</v>
      </c>
      <c r="N28" s="75">
        <f t="shared" si="9"/>
        <v>154.13177084991881</v>
      </c>
      <c r="O28" s="73" t="s">
        <v>215</v>
      </c>
      <c r="P28" s="75"/>
      <c r="Q28" s="75"/>
      <c r="R28" s="83"/>
      <c r="S28" s="75"/>
      <c r="T28" s="75"/>
      <c r="U28" s="75"/>
      <c r="V28" s="75"/>
      <c r="W28" s="75"/>
      <c r="X28" s="83"/>
      <c r="Y28" s="75"/>
      <c r="Z28" s="75"/>
      <c r="AA28" s="75"/>
      <c r="AB28" s="75"/>
      <c r="AC28" s="73" t="s">
        <v>167</v>
      </c>
      <c r="AE28" s="75"/>
      <c r="AF28" s="83"/>
      <c r="AG28" s="75"/>
      <c r="AH28" s="75"/>
      <c r="AI28" s="75"/>
      <c r="AJ28" s="75"/>
      <c r="AK28" s="75"/>
      <c r="AL28" s="83"/>
      <c r="AM28" s="75"/>
      <c r="AN28" s="75"/>
      <c r="AO28" s="75"/>
      <c r="AP28" s="75"/>
    </row>
    <row r="29" spans="1:42" s="73" customFormat="1" ht="12" customHeight="1" x14ac:dyDescent="0.3">
      <c r="A29" s="73" t="s">
        <v>161</v>
      </c>
      <c r="B29" s="75"/>
      <c r="C29" s="75"/>
      <c r="D29" s="83">
        <v>8</v>
      </c>
      <c r="E29" s="75">
        <v>115.333</v>
      </c>
      <c r="F29" s="75">
        <v>122.512</v>
      </c>
      <c r="G29" s="75">
        <v>222.834</v>
      </c>
      <c r="H29" s="75">
        <f t="shared" si="8"/>
        <v>181.88748857254799</v>
      </c>
      <c r="I29" s="75"/>
      <c r="J29" s="83">
        <v>8</v>
      </c>
      <c r="K29" s="75">
        <v>173.751</v>
      </c>
      <c r="L29" s="75">
        <v>132.91900000000001</v>
      </c>
      <c r="M29" s="75">
        <v>149.4</v>
      </c>
      <c r="N29" s="75">
        <f t="shared" si="9"/>
        <v>112.39928076497716</v>
      </c>
      <c r="O29" s="73" t="s">
        <v>216</v>
      </c>
      <c r="P29" s="75"/>
      <c r="Q29" s="75"/>
      <c r="R29" s="83"/>
      <c r="S29" s="75"/>
      <c r="T29" s="75"/>
      <c r="U29" s="75"/>
      <c r="V29" s="75" t="str">
        <f t="shared" ref="V29:V34" si="10">IF(AND(T29&gt;0,U29&gt;0),U29*100/T29,"")</f>
        <v/>
      </c>
      <c r="W29" s="75"/>
      <c r="X29" s="83">
        <v>11</v>
      </c>
      <c r="Y29" s="75">
        <v>3567.636</v>
      </c>
      <c r="Z29" s="75">
        <v>2883.319</v>
      </c>
      <c r="AA29" s="75">
        <v>2621.6089999999999</v>
      </c>
      <c r="AB29" s="75">
        <f t="shared" ref="AB29:AB34" si="11">IF(AND(Z29&gt;0,AA29&gt;0),AA29*100/Z29,"")</f>
        <v>90.923307480025613</v>
      </c>
      <c r="AC29" s="73" t="s">
        <v>168</v>
      </c>
      <c r="AE29" s="75"/>
      <c r="AF29" s="83">
        <v>11</v>
      </c>
      <c r="AG29" s="75">
        <v>7.7640000000000002</v>
      </c>
      <c r="AH29" s="75">
        <v>8.6229999999999993</v>
      </c>
      <c r="AI29" s="75">
        <v>8.625</v>
      </c>
      <c r="AJ29" s="75">
        <f>IF(AND(AH29&gt;0,AI29&gt;0),AI29*100/AH29,"")</f>
        <v>100.02319378406588</v>
      </c>
      <c r="AK29" s="75"/>
      <c r="AL29" s="83">
        <v>9</v>
      </c>
      <c r="AM29" s="75">
        <v>531.22</v>
      </c>
      <c r="AN29" s="75">
        <v>374.98</v>
      </c>
      <c r="AO29" s="75"/>
      <c r="AP29" s="75" t="str">
        <f>IF(AND(AN29&gt;0,AO29&gt;0),AO29*100/AN29,"")</f>
        <v/>
      </c>
    </row>
    <row r="30" spans="1:42" s="73" customFormat="1" ht="11.25" customHeight="1" x14ac:dyDescent="0.3">
      <c r="A30" s="73" t="s">
        <v>162</v>
      </c>
      <c r="B30" s="75"/>
      <c r="C30" s="75"/>
      <c r="D30" s="83">
        <v>8</v>
      </c>
      <c r="E30" s="75">
        <v>79.731999999999999</v>
      </c>
      <c r="F30" s="75">
        <v>76.968000000000004</v>
      </c>
      <c r="G30" s="75">
        <v>88.019000000000005</v>
      </c>
      <c r="H30" s="75">
        <f t="shared" si="8"/>
        <v>114.35791497765307</v>
      </c>
      <c r="I30" s="75"/>
      <c r="J30" s="83">
        <v>8</v>
      </c>
      <c r="K30" s="75">
        <v>82.370999999999995</v>
      </c>
      <c r="L30" s="75">
        <v>57.370000000000005</v>
      </c>
      <c r="M30" s="75">
        <v>44.815999999999995</v>
      </c>
      <c r="N30" s="75">
        <f t="shared" si="9"/>
        <v>78.117483005054893</v>
      </c>
      <c r="O30" s="73" t="s">
        <v>217</v>
      </c>
      <c r="P30" s="75"/>
      <c r="Q30" s="75"/>
      <c r="R30" s="83"/>
      <c r="S30" s="75"/>
      <c r="T30" s="75"/>
      <c r="U30" s="75"/>
      <c r="V30" s="75" t="str">
        <f t="shared" si="10"/>
        <v/>
      </c>
      <c r="W30" s="75"/>
      <c r="X30" s="83">
        <v>11</v>
      </c>
      <c r="Y30" s="75">
        <v>1045.5519999999999</v>
      </c>
      <c r="Z30" s="75">
        <v>887.06799999999998</v>
      </c>
      <c r="AA30" s="75">
        <v>1101.558</v>
      </c>
      <c r="AB30" s="75">
        <f t="shared" si="11"/>
        <v>124.17965702742067</v>
      </c>
      <c r="AC30" s="73" t="s">
        <v>169</v>
      </c>
      <c r="AE30" s="75"/>
      <c r="AF30" s="83">
        <v>11</v>
      </c>
      <c r="AG30" s="75">
        <v>130.066</v>
      </c>
      <c r="AH30" s="75">
        <v>114.627</v>
      </c>
      <c r="AI30" s="75">
        <v>109.71299999999999</v>
      </c>
      <c r="AJ30" s="75">
        <f>IF(AND(AH30&gt;0,AI30&gt;0),AI30*100/AH30,"")</f>
        <v>95.713051898767304</v>
      </c>
      <c r="AK30" s="75"/>
      <c r="AL30" s="83">
        <v>7</v>
      </c>
      <c r="AM30" s="75">
        <v>253.20000000000002</v>
      </c>
      <c r="AN30" s="75">
        <v>185.84</v>
      </c>
      <c r="AO30" s="75"/>
      <c r="AP30" s="75" t="str">
        <f>IF(AND(AN30&gt;0,AO30&gt;0),AO30*100/AN30,"")</f>
        <v/>
      </c>
    </row>
    <row r="31" spans="1:42" s="73" customFormat="1" ht="11.25" customHeight="1" x14ac:dyDescent="0.3">
      <c r="A31" s="73" t="s">
        <v>163</v>
      </c>
      <c r="B31" s="75"/>
      <c r="C31" s="75"/>
      <c r="D31" s="83">
        <v>8</v>
      </c>
      <c r="E31" s="75">
        <v>2.7589999999999999</v>
      </c>
      <c r="F31" s="75">
        <v>2.702</v>
      </c>
      <c r="G31" s="75">
        <v>3.0840000000000001</v>
      </c>
      <c r="H31" s="75">
        <f t="shared" si="8"/>
        <v>114.1376757957069</v>
      </c>
      <c r="I31" s="75"/>
      <c r="J31" s="83">
        <v>8</v>
      </c>
      <c r="K31" s="75">
        <v>2.718</v>
      </c>
      <c r="L31" s="75">
        <v>2.1309999999999998</v>
      </c>
      <c r="M31" s="75">
        <v>1.93</v>
      </c>
      <c r="N31" s="75">
        <f t="shared" si="9"/>
        <v>90.567808540591287</v>
      </c>
      <c r="O31" s="73" t="s">
        <v>218</v>
      </c>
      <c r="P31" s="75"/>
      <c r="Q31" s="75"/>
      <c r="R31" s="83"/>
      <c r="S31" s="75"/>
      <c r="T31" s="75"/>
      <c r="U31" s="75"/>
      <c r="V31" s="75" t="str">
        <f t="shared" si="10"/>
        <v/>
      </c>
      <c r="W31" s="75"/>
      <c r="X31" s="83">
        <v>10</v>
      </c>
      <c r="Y31" s="75">
        <v>87.335999999999999</v>
      </c>
      <c r="Z31" s="75">
        <v>78.000000000000014</v>
      </c>
      <c r="AA31" s="75">
        <v>86.053000000000011</v>
      </c>
      <c r="AB31" s="75">
        <f t="shared" si="11"/>
        <v>110.32435897435897</v>
      </c>
      <c r="AE31" s="75"/>
      <c r="AF31" s="83"/>
      <c r="AG31" s="75"/>
      <c r="AH31" s="75"/>
      <c r="AI31" s="75"/>
      <c r="AJ31" s="75"/>
      <c r="AK31" s="75"/>
      <c r="AL31" s="83"/>
      <c r="AM31" s="75"/>
      <c r="AN31" s="75"/>
      <c r="AO31" s="75"/>
      <c r="AP31" s="75"/>
    </row>
    <row r="32" spans="1:42" s="73" customFormat="1" ht="11.25" customHeight="1" x14ac:dyDescent="0.3">
      <c r="A32" s="73" t="s">
        <v>164</v>
      </c>
      <c r="B32" s="75"/>
      <c r="C32" s="75"/>
      <c r="D32" s="83">
        <v>8</v>
      </c>
      <c r="E32" s="75">
        <v>43.189</v>
      </c>
      <c r="F32" s="75">
        <v>48.323999999999998</v>
      </c>
      <c r="G32" s="75">
        <v>100.77200000000001</v>
      </c>
      <c r="H32" s="75">
        <f t="shared" si="8"/>
        <v>208.53406174985517</v>
      </c>
      <c r="I32" s="75"/>
      <c r="J32" s="83">
        <v>8</v>
      </c>
      <c r="K32" s="75">
        <v>47.274000000000001</v>
      </c>
      <c r="L32" s="75">
        <v>37.715000000000003</v>
      </c>
      <c r="M32" s="75">
        <v>35.24</v>
      </c>
      <c r="N32" s="75">
        <f t="shared" si="9"/>
        <v>93.437624287418785</v>
      </c>
      <c r="O32" s="73" t="s">
        <v>219</v>
      </c>
      <c r="P32" s="75"/>
      <c r="Q32" s="75"/>
      <c r="R32" s="83"/>
      <c r="S32" s="75"/>
      <c r="T32" s="75"/>
      <c r="U32" s="75"/>
      <c r="V32" s="75" t="str">
        <f t="shared" si="10"/>
        <v/>
      </c>
      <c r="W32" s="75"/>
      <c r="X32" s="83">
        <v>10</v>
      </c>
      <c r="Y32" s="75">
        <v>149.07499999999999</v>
      </c>
      <c r="Z32" s="75">
        <v>101.491</v>
      </c>
      <c r="AA32" s="75">
        <v>80.451999999999998</v>
      </c>
      <c r="AB32" s="75">
        <f t="shared" si="11"/>
        <v>79.270083061552256</v>
      </c>
      <c r="AC32" s="73" t="s">
        <v>170</v>
      </c>
      <c r="AE32" s="75"/>
      <c r="AF32" s="83"/>
      <c r="AG32" s="75"/>
      <c r="AH32" s="75"/>
      <c r="AI32" s="75"/>
      <c r="AJ32" s="75"/>
      <c r="AK32" s="75"/>
      <c r="AL32" s="83"/>
      <c r="AM32" s="75"/>
      <c r="AN32" s="75"/>
      <c r="AO32" s="75"/>
      <c r="AP32" s="75"/>
    </row>
    <row r="33" spans="1:42" s="73" customFormat="1" ht="11.25" customHeight="1" x14ac:dyDescent="0.3">
      <c r="B33" s="75"/>
      <c r="C33" s="75"/>
      <c r="D33" s="83"/>
      <c r="E33" s="75"/>
      <c r="F33" s="75"/>
      <c r="G33" s="75"/>
      <c r="H33" s="75"/>
      <c r="I33" s="75"/>
      <c r="J33" s="83"/>
      <c r="K33" s="75"/>
      <c r="L33" s="75"/>
      <c r="M33" s="75"/>
      <c r="N33" s="75"/>
      <c r="O33" s="73" t="s">
        <v>220</v>
      </c>
      <c r="P33" s="75"/>
      <c r="Q33" s="75"/>
      <c r="R33" s="83"/>
      <c r="S33" s="75"/>
      <c r="T33" s="75"/>
      <c r="U33" s="75"/>
      <c r="V33" s="75" t="str">
        <f t="shared" si="10"/>
        <v/>
      </c>
      <c r="W33" s="75"/>
      <c r="X33" s="83">
        <v>10</v>
      </c>
      <c r="Y33" s="75">
        <v>1080.7300000000002</v>
      </c>
      <c r="Z33" s="75">
        <v>974.4609999999999</v>
      </c>
      <c r="AA33" s="75">
        <v>992.09299999999996</v>
      </c>
      <c r="AB33" s="75">
        <f t="shared" si="11"/>
        <v>101.80941053567051</v>
      </c>
      <c r="AC33" s="73" t="s">
        <v>171</v>
      </c>
      <c r="AE33" s="75"/>
      <c r="AF33" s="83">
        <v>11</v>
      </c>
      <c r="AG33" s="75">
        <v>9.0389999999999997</v>
      </c>
      <c r="AH33" s="75">
        <v>9.2279999999999998</v>
      </c>
      <c r="AI33" s="75">
        <v>9.109</v>
      </c>
      <c r="AJ33" s="75">
        <f t="shared" ref="AJ33:AJ41" si="12">IF(AND(AH33&gt;0,AI33&gt;0),AI33*100/AH33,"")</f>
        <v>98.710446467273513</v>
      </c>
      <c r="AK33" s="75"/>
      <c r="AL33" s="83">
        <v>5</v>
      </c>
      <c r="AM33" s="75">
        <v>772.92600000000016</v>
      </c>
      <c r="AN33" s="75">
        <v>754.78899999999999</v>
      </c>
      <c r="AO33" s="75"/>
      <c r="AP33" s="75" t="str">
        <f t="shared" ref="AP33:AP41" si="13">IF(AND(AN33&gt;0,AO33&gt;0),AO33*100/AN33,"")</f>
        <v/>
      </c>
    </row>
    <row r="34" spans="1:42" s="73" customFormat="1" ht="11.25" customHeight="1" x14ac:dyDescent="0.3">
      <c r="A34" s="73" t="s">
        <v>165</v>
      </c>
      <c r="B34" s="75"/>
      <c r="C34" s="75"/>
      <c r="D34" s="83"/>
      <c r="E34" s="75"/>
      <c r="F34" s="75"/>
      <c r="G34" s="75"/>
      <c r="H34" s="75"/>
      <c r="I34" s="75"/>
      <c r="J34" s="83"/>
      <c r="K34" s="75"/>
      <c r="L34" s="75"/>
      <c r="M34" s="75"/>
      <c r="N34" s="75"/>
      <c r="O34" s="73" t="s">
        <v>221</v>
      </c>
      <c r="P34" s="75"/>
      <c r="Q34" s="75"/>
      <c r="R34" s="83"/>
      <c r="S34" s="75"/>
      <c r="T34" s="75"/>
      <c r="U34" s="75"/>
      <c r="V34" s="75" t="str">
        <f t="shared" si="10"/>
        <v/>
      </c>
      <c r="W34" s="75"/>
      <c r="X34" s="83">
        <v>3</v>
      </c>
      <c r="Y34" s="75">
        <v>892.60000000000014</v>
      </c>
      <c r="Z34" s="75">
        <v>789.32899999999995</v>
      </c>
      <c r="AA34" s="75"/>
      <c r="AB34" s="75" t="str">
        <f t="shared" si="11"/>
        <v/>
      </c>
      <c r="AC34" s="73" t="s">
        <v>172</v>
      </c>
      <c r="AE34" s="75"/>
      <c r="AF34" s="83">
        <v>11</v>
      </c>
      <c r="AG34" s="75">
        <v>7.38</v>
      </c>
      <c r="AH34" s="75">
        <v>7.218</v>
      </c>
      <c r="AI34" s="75">
        <v>7.2839999999999998</v>
      </c>
      <c r="AJ34" s="75">
        <f t="shared" si="12"/>
        <v>100.91438071487947</v>
      </c>
      <c r="AK34" s="75"/>
      <c r="AL34" s="83">
        <v>8</v>
      </c>
      <c r="AM34" s="75">
        <v>327.52799999999996</v>
      </c>
      <c r="AN34" s="75">
        <v>327.43</v>
      </c>
      <c r="AO34" s="75"/>
      <c r="AP34" s="75" t="str">
        <f t="shared" si="13"/>
        <v/>
      </c>
    </row>
    <row r="35" spans="1:42" s="73" customFormat="1" ht="11.25" customHeight="1" x14ac:dyDescent="0.3">
      <c r="A35" s="73" t="s">
        <v>166</v>
      </c>
      <c r="B35" s="75"/>
      <c r="C35" s="75"/>
      <c r="D35" s="83">
        <v>4</v>
      </c>
      <c r="E35" s="75">
        <v>3.0870000000000002</v>
      </c>
      <c r="F35" s="75">
        <v>3.3170000000000002</v>
      </c>
      <c r="G35" s="75">
        <v>3.149</v>
      </c>
      <c r="H35" s="75">
        <f>IF(AND(F35&gt;0,G35&gt;0),G35*100/F35,"")</f>
        <v>94.935182393729264</v>
      </c>
      <c r="I35" s="75"/>
      <c r="J35" s="83">
        <v>4</v>
      </c>
      <c r="K35" s="75">
        <v>80.90100000000001</v>
      </c>
      <c r="L35" s="75">
        <v>82.256</v>
      </c>
      <c r="M35" s="75">
        <v>80.739000000000004</v>
      </c>
      <c r="N35" s="75">
        <f>IF(AND(L35&gt;0,M35&gt;0),M35*100/L35,"")</f>
        <v>98.15575763470143</v>
      </c>
      <c r="O35" s="73" t="s">
        <v>338</v>
      </c>
      <c r="Y35" s="75">
        <f>Y32+Y33+Y34</f>
        <v>2122.4050000000007</v>
      </c>
      <c r="Z35" s="75">
        <f>Z32+Z33+Z34</f>
        <v>1865.2809999999999</v>
      </c>
      <c r="AC35" s="73" t="s">
        <v>173</v>
      </c>
      <c r="AE35" s="75"/>
      <c r="AF35" s="83">
        <v>11</v>
      </c>
      <c r="AG35" s="75">
        <v>4.282</v>
      </c>
      <c r="AH35" s="75">
        <v>4.12</v>
      </c>
      <c r="AI35" s="75">
        <v>4.2610000000000001</v>
      </c>
      <c r="AJ35" s="75">
        <f t="shared" si="12"/>
        <v>103.42233009708738</v>
      </c>
      <c r="AK35" s="75"/>
      <c r="AL35" s="83">
        <v>8</v>
      </c>
      <c r="AM35" s="75">
        <v>195.82</v>
      </c>
      <c r="AN35" s="75">
        <v>153.268</v>
      </c>
      <c r="AO35" s="75"/>
      <c r="AP35" s="75" t="str">
        <f t="shared" si="13"/>
        <v/>
      </c>
    </row>
    <row r="36" spans="1:42" s="73" customFormat="1" ht="11.25" customHeight="1" x14ac:dyDescent="0.3">
      <c r="A36" s="73" t="s">
        <v>185</v>
      </c>
      <c r="B36" s="75"/>
      <c r="C36" s="75"/>
      <c r="D36" s="83">
        <v>6</v>
      </c>
      <c r="E36" s="75">
        <v>13.339</v>
      </c>
      <c r="F36" s="75">
        <v>12.603</v>
      </c>
      <c r="G36" s="75">
        <v>12.904</v>
      </c>
      <c r="H36" s="75">
        <f>IF(AND(F36&gt;0,G36&gt;0),G36*100/F36,"")</f>
        <v>102.38832024121241</v>
      </c>
      <c r="I36" s="75"/>
      <c r="J36" s="83">
        <v>6</v>
      </c>
      <c r="K36" s="75">
        <v>440.74</v>
      </c>
      <c r="L36" s="75">
        <v>429.97199999999998</v>
      </c>
      <c r="M36" s="75">
        <v>386.90100000000001</v>
      </c>
      <c r="N36" s="75">
        <f>IF(AND(L36&gt;0,M36&gt;0),M36*100/L36,"")</f>
        <v>89.982836091652487</v>
      </c>
      <c r="AC36" s="73" t="s">
        <v>355</v>
      </c>
      <c r="AE36" s="75"/>
      <c r="AF36" s="83">
        <v>11</v>
      </c>
      <c r="AG36" s="75">
        <v>44.573999999999998</v>
      </c>
      <c r="AH36" s="75">
        <v>45.28</v>
      </c>
      <c r="AI36" s="75">
        <v>45.5</v>
      </c>
      <c r="AJ36" s="75">
        <f t="shared" si="12"/>
        <v>100.48586572438163</v>
      </c>
      <c r="AK36" s="75"/>
      <c r="AL36" s="83">
        <v>10</v>
      </c>
      <c r="AM36" s="75">
        <v>144.10599999999999</v>
      </c>
      <c r="AN36" s="75">
        <v>147.82039999999998</v>
      </c>
      <c r="AO36" s="75">
        <v>147.5154</v>
      </c>
      <c r="AP36" s="75">
        <f t="shared" si="13"/>
        <v>99.793668532895339</v>
      </c>
    </row>
    <row r="37" spans="1:42" s="73" customFormat="1" ht="11.25" customHeight="1" x14ac:dyDescent="0.3">
      <c r="A37" s="73" t="s">
        <v>186</v>
      </c>
      <c r="B37" s="75"/>
      <c r="C37" s="75"/>
      <c r="D37" s="83">
        <v>9</v>
      </c>
      <c r="E37" s="75">
        <v>28.962</v>
      </c>
      <c r="F37" s="75">
        <v>27.283999999999999</v>
      </c>
      <c r="G37" s="75">
        <v>28.710999999999999</v>
      </c>
      <c r="H37" s="75">
        <f>IF(AND(F37&gt;0,G37&gt;0),G37*100/F37,"")</f>
        <v>105.23017152910131</v>
      </c>
      <c r="I37" s="75"/>
      <c r="J37" s="83">
        <v>9</v>
      </c>
      <c r="K37" s="75">
        <v>836.73800000000028</v>
      </c>
      <c r="L37" s="75">
        <v>737.41299999999978</v>
      </c>
      <c r="M37" s="75">
        <v>796.92499999999995</v>
      </c>
      <c r="N37" s="75">
        <f>IF(AND(L37&gt;0,M37&gt;0),M37*100/L37,"")</f>
        <v>108.07037575958117</v>
      </c>
      <c r="O37" s="73" t="s">
        <v>222</v>
      </c>
      <c r="P37" s="75"/>
      <c r="Q37" s="75"/>
      <c r="R37" s="83"/>
      <c r="S37" s="75"/>
      <c r="T37" s="75"/>
      <c r="U37" s="75"/>
      <c r="V37" s="75"/>
      <c r="W37" s="75"/>
      <c r="X37" s="83"/>
      <c r="Y37" s="75"/>
      <c r="Z37" s="75"/>
      <c r="AA37" s="75"/>
      <c r="AB37" s="75"/>
      <c r="AC37" s="73" t="s">
        <v>356</v>
      </c>
      <c r="AE37" s="75"/>
      <c r="AF37" s="83">
        <v>11</v>
      </c>
      <c r="AG37" s="75">
        <v>12.502000000000001</v>
      </c>
      <c r="AH37" s="75">
        <v>9.75</v>
      </c>
      <c r="AI37" s="75">
        <v>9.75</v>
      </c>
      <c r="AJ37" s="75">
        <f t="shared" si="12"/>
        <v>100</v>
      </c>
      <c r="AK37" s="75"/>
      <c r="AL37" s="83">
        <v>10</v>
      </c>
      <c r="AM37" s="75">
        <v>22.928000000000004</v>
      </c>
      <c r="AN37" s="75">
        <v>16.318000000000005</v>
      </c>
      <c r="AO37" s="75">
        <v>16.122</v>
      </c>
      <c r="AP37" s="75">
        <f t="shared" si="13"/>
        <v>98.798872410834633</v>
      </c>
    </row>
    <row r="38" spans="1:42" s="73" customFormat="1" ht="11.25" customHeight="1" x14ac:dyDescent="0.3">
      <c r="A38" s="73" t="s">
        <v>187</v>
      </c>
      <c r="B38" s="75"/>
      <c r="C38" s="75"/>
      <c r="D38" s="83">
        <v>11</v>
      </c>
      <c r="E38" s="75">
        <v>17.966999999999999</v>
      </c>
      <c r="F38" s="75">
        <v>16.850999999999999</v>
      </c>
      <c r="G38" s="75">
        <v>17.196999999999999</v>
      </c>
      <c r="H38" s="75">
        <f>IF(AND(F38&gt;0,G38&gt;0),G38*100/F38,"")</f>
        <v>102.05329060589875</v>
      </c>
      <c r="I38" s="75"/>
      <c r="J38" s="83">
        <v>11</v>
      </c>
      <c r="K38" s="75">
        <v>723.45900000000029</v>
      </c>
      <c r="L38" s="75">
        <v>639.89</v>
      </c>
      <c r="M38" s="75">
        <v>713.92100000000005</v>
      </c>
      <c r="N38" s="75">
        <f>IF(AND(L38&gt;0,M38&gt;0),M38*100/L38,"")</f>
        <v>111.56933222897686</v>
      </c>
      <c r="O38" s="73" t="s">
        <v>223</v>
      </c>
      <c r="P38" s="75"/>
      <c r="Q38" s="75"/>
      <c r="R38" s="83"/>
      <c r="S38" s="75"/>
      <c r="T38" s="75"/>
      <c r="U38" s="75"/>
      <c r="V38" s="75" t="str">
        <f t="shared" ref="V38:V55" si="14">IF(AND(T38&gt;0,U38&gt;0),U38*100/T38,"")</f>
        <v/>
      </c>
      <c r="W38" s="75"/>
      <c r="X38" s="83">
        <v>11</v>
      </c>
      <c r="Y38" s="75">
        <v>92.817999999999984</v>
      </c>
      <c r="Z38" s="75">
        <v>77.862000000000023</v>
      </c>
      <c r="AA38" s="75">
        <v>103.23599999999999</v>
      </c>
      <c r="AB38" s="75">
        <f t="shared" ref="AB38:AB55" si="15">IF(AND(Z38&gt;0,AA38&gt;0),AA38*100/Z38,"")</f>
        <v>132.58842567619629</v>
      </c>
      <c r="AC38" s="73" t="s">
        <v>174</v>
      </c>
      <c r="AE38" s="75"/>
      <c r="AF38" s="83">
        <v>9</v>
      </c>
      <c r="AG38" s="75">
        <v>2.673</v>
      </c>
      <c r="AH38" s="75">
        <v>1.88</v>
      </c>
      <c r="AI38" s="75">
        <v>1.87</v>
      </c>
      <c r="AJ38" s="75">
        <f t="shared" si="12"/>
        <v>99.468085106382986</v>
      </c>
      <c r="AK38" s="75"/>
      <c r="AL38" s="83">
        <v>11</v>
      </c>
      <c r="AM38" s="75">
        <v>159.78099999999998</v>
      </c>
      <c r="AN38" s="75">
        <v>120.45350000000001</v>
      </c>
      <c r="AO38" s="75">
        <v>105.158</v>
      </c>
      <c r="AP38" s="75">
        <f t="shared" si="13"/>
        <v>87.301738845280539</v>
      </c>
    </row>
    <row r="39" spans="1:42" s="73" customFormat="1" ht="11.25" customHeight="1" x14ac:dyDescent="0.3">
      <c r="A39" s="73" t="s">
        <v>188</v>
      </c>
      <c r="B39" s="75"/>
      <c r="C39" s="75"/>
      <c r="D39" s="83">
        <v>11</v>
      </c>
      <c r="E39" s="75">
        <v>65.966220000000007</v>
      </c>
      <c r="F39" s="75">
        <v>60.055</v>
      </c>
      <c r="G39" s="75">
        <v>61.960999999999999</v>
      </c>
      <c r="H39" s="75">
        <f>IF(AND(F39&gt;0,G39&gt;0),G39*100/F39,"")</f>
        <v>103.17375738906001</v>
      </c>
      <c r="I39" s="75"/>
      <c r="J39" s="83">
        <v>11</v>
      </c>
      <c r="K39" s="75">
        <v>2141.3490000000002</v>
      </c>
      <c r="L39" s="75">
        <v>1881.92</v>
      </c>
      <c r="M39" s="75">
        <v>1978.1259999999997</v>
      </c>
      <c r="N39" s="75">
        <f>IF(AND(L39&gt;0,M39&gt;0),M39*100/L39,"")</f>
        <v>105.11211953749361</v>
      </c>
      <c r="O39" s="73" t="s">
        <v>224</v>
      </c>
      <c r="P39" s="75"/>
      <c r="Q39" s="75"/>
      <c r="R39" s="83"/>
      <c r="S39" s="75"/>
      <c r="T39" s="75"/>
      <c r="U39" s="75"/>
      <c r="V39" s="75" t="str">
        <f t="shared" si="14"/>
        <v/>
      </c>
      <c r="W39" s="75"/>
      <c r="X39" s="83">
        <v>11</v>
      </c>
      <c r="Y39" s="75">
        <v>490.91899999999998</v>
      </c>
      <c r="Z39" s="75">
        <v>419.81699999999995</v>
      </c>
      <c r="AA39" s="75">
        <v>481.08699999999999</v>
      </c>
      <c r="AB39" s="75">
        <f t="shared" si="15"/>
        <v>114.59445425030431</v>
      </c>
      <c r="AC39" s="73" t="s">
        <v>175</v>
      </c>
      <c r="AE39" s="75"/>
      <c r="AF39" s="83">
        <v>11</v>
      </c>
      <c r="AG39" s="75">
        <v>3.65</v>
      </c>
      <c r="AH39" s="75">
        <v>3.548</v>
      </c>
      <c r="AI39" s="75">
        <v>3.4470000000000001</v>
      </c>
      <c r="AJ39" s="75">
        <f t="shared" si="12"/>
        <v>97.153325817361889</v>
      </c>
      <c r="AK39" s="75"/>
      <c r="AL39" s="83">
        <v>8</v>
      </c>
      <c r="AM39" s="75">
        <v>276.32399999999996</v>
      </c>
      <c r="AN39" s="75">
        <v>263.65000000000003</v>
      </c>
      <c r="AO39" s="75"/>
      <c r="AP39" s="75" t="str">
        <f t="shared" si="13"/>
        <v/>
      </c>
    </row>
    <row r="40" spans="1:42" s="73" customFormat="1" ht="11.25" customHeight="1" x14ac:dyDescent="0.3">
      <c r="B40" s="75"/>
      <c r="C40" s="75"/>
      <c r="D40" s="83"/>
      <c r="E40" s="75"/>
      <c r="F40" s="75"/>
      <c r="G40" s="75"/>
      <c r="H40" s="75"/>
      <c r="I40" s="75"/>
      <c r="J40" s="83"/>
      <c r="K40" s="75"/>
      <c r="L40" s="75"/>
      <c r="M40" s="75"/>
      <c r="N40" s="75"/>
      <c r="O40" s="73" t="s">
        <v>339</v>
      </c>
      <c r="P40" s="75"/>
      <c r="Q40" s="75"/>
      <c r="R40" s="83"/>
      <c r="S40" s="75"/>
      <c r="T40" s="75"/>
      <c r="U40" s="75"/>
      <c r="V40" s="75"/>
      <c r="W40" s="75"/>
      <c r="X40" s="83"/>
      <c r="Y40" s="75">
        <f>Y38+Y39</f>
        <v>583.73699999999997</v>
      </c>
      <c r="Z40" s="75">
        <f>Z38+Z39</f>
        <v>497.67899999999997</v>
      </c>
      <c r="AA40" s="75">
        <f>AA38+AA39</f>
        <v>584.32299999999998</v>
      </c>
      <c r="AB40" s="75">
        <f t="shared" si="15"/>
        <v>117.40961543484856</v>
      </c>
      <c r="AC40" s="73" t="s">
        <v>176</v>
      </c>
      <c r="AE40" s="75"/>
      <c r="AF40" s="83">
        <v>11</v>
      </c>
      <c r="AG40" s="75">
        <v>6.984</v>
      </c>
      <c r="AH40" s="75">
        <v>6.5380000000000003</v>
      </c>
      <c r="AI40" s="75">
        <v>6.9039999999999999</v>
      </c>
      <c r="AJ40" s="75">
        <f t="shared" si="12"/>
        <v>105.59804221474457</v>
      </c>
      <c r="AK40" s="75"/>
      <c r="AL40" s="83">
        <v>11</v>
      </c>
      <c r="AM40" s="75">
        <v>387.90700000000004</v>
      </c>
      <c r="AN40" s="75">
        <v>324.94400000000002</v>
      </c>
      <c r="AO40" s="75">
        <v>378.99599999999998</v>
      </c>
      <c r="AP40" s="75">
        <f t="shared" si="13"/>
        <v>116.63425082475749</v>
      </c>
    </row>
    <row r="41" spans="1:42" s="73" customFormat="1" ht="11.25" customHeight="1" x14ac:dyDescent="0.3">
      <c r="A41" s="73" t="s">
        <v>167</v>
      </c>
      <c r="B41" s="75"/>
      <c r="C41" s="75"/>
      <c r="D41" s="83"/>
      <c r="E41" s="75"/>
      <c r="F41" s="75"/>
      <c r="G41" s="75"/>
      <c r="H41" s="75"/>
      <c r="I41" s="75"/>
      <c r="J41" s="83"/>
      <c r="K41" s="75"/>
      <c r="L41" s="75"/>
      <c r="M41" s="75"/>
      <c r="N41" s="75"/>
      <c r="O41" s="73" t="s">
        <v>225</v>
      </c>
      <c r="P41" s="75"/>
      <c r="Q41" s="75"/>
      <c r="R41" s="83"/>
      <c r="S41" s="75"/>
      <c r="T41" s="75"/>
      <c r="U41" s="75"/>
      <c r="V41" s="75" t="str">
        <f t="shared" si="14"/>
        <v/>
      </c>
      <c r="W41" s="75"/>
      <c r="X41" s="83">
        <v>11</v>
      </c>
      <c r="Y41" s="75">
        <v>308.12600000000003</v>
      </c>
      <c r="Z41" s="75">
        <v>248.97400000000002</v>
      </c>
      <c r="AA41" s="75">
        <v>303.01900000000001</v>
      </c>
      <c r="AB41" s="75">
        <f t="shared" si="15"/>
        <v>121.70708588045338</v>
      </c>
      <c r="AC41" s="73" t="s">
        <v>177</v>
      </c>
      <c r="AE41" s="75"/>
      <c r="AF41" s="83">
        <v>11</v>
      </c>
      <c r="AG41" s="75">
        <v>2.698</v>
      </c>
      <c r="AH41" s="75">
        <v>2.5920000000000001</v>
      </c>
      <c r="AI41" s="75">
        <v>2.419</v>
      </c>
      <c r="AJ41" s="75">
        <f t="shared" si="12"/>
        <v>93.325617283950621</v>
      </c>
      <c r="AK41" s="75"/>
      <c r="AL41" s="83">
        <v>9</v>
      </c>
      <c r="AM41" s="75">
        <v>70.274999999999991</v>
      </c>
      <c r="AN41" s="75">
        <v>70.238</v>
      </c>
      <c r="AO41" s="75">
        <v>64.478999999999999</v>
      </c>
      <c r="AP41" s="75">
        <f t="shared" si="13"/>
        <v>91.800734645063926</v>
      </c>
    </row>
    <row r="42" spans="1:42" s="73" customFormat="1" ht="11.25" customHeight="1" x14ac:dyDescent="0.3">
      <c r="A42" s="73" t="s">
        <v>168</v>
      </c>
      <c r="B42" s="75"/>
      <c r="C42" s="75"/>
      <c r="D42" s="83">
        <v>9</v>
      </c>
      <c r="E42" s="75">
        <v>8.93</v>
      </c>
      <c r="F42" s="75">
        <v>7.7640000000000002</v>
      </c>
      <c r="G42" s="75">
        <v>8.6229999999999993</v>
      </c>
      <c r="H42" s="75">
        <f t="shared" ref="H42:H49" si="16">IF(AND(F42&gt;0,G42&gt;0),G42*100/F42,"")</f>
        <v>111.06388459556929</v>
      </c>
      <c r="I42" s="75"/>
      <c r="J42" s="83">
        <v>9</v>
      </c>
      <c r="K42" s="75">
        <v>565.57000000000005</v>
      </c>
      <c r="L42" s="75">
        <v>531.22</v>
      </c>
      <c r="M42" s="75">
        <v>374.98</v>
      </c>
      <c r="N42" s="75">
        <f t="shared" ref="N42:N49" si="17">IF(AND(L42&gt;0,M42&gt;0),M42*100/L42,"")</f>
        <v>70.588456759911139</v>
      </c>
      <c r="O42" s="73" t="s">
        <v>226</v>
      </c>
      <c r="P42" s="75"/>
      <c r="Q42" s="75"/>
      <c r="R42" s="83"/>
      <c r="S42" s="75"/>
      <c r="T42" s="75"/>
      <c r="U42" s="75"/>
      <c r="V42" s="75" t="str">
        <f t="shared" si="14"/>
        <v/>
      </c>
      <c r="W42" s="75"/>
      <c r="X42" s="83">
        <v>11</v>
      </c>
      <c r="Y42" s="75">
        <v>112.26999999999998</v>
      </c>
      <c r="Z42" s="75">
        <v>91.983999999999995</v>
      </c>
      <c r="AA42" s="75">
        <v>120.818</v>
      </c>
      <c r="AB42" s="75">
        <f t="shared" si="15"/>
        <v>131.34675595755783</v>
      </c>
      <c r="AE42" s="75"/>
      <c r="AF42" s="83"/>
      <c r="AG42" s="75"/>
      <c r="AH42" s="75"/>
      <c r="AI42" s="75"/>
      <c r="AJ42" s="75"/>
      <c r="AK42" s="75"/>
      <c r="AL42" s="83"/>
      <c r="AM42" s="75"/>
      <c r="AN42" s="75"/>
      <c r="AO42" s="75"/>
      <c r="AP42" s="75"/>
    </row>
    <row r="43" spans="1:42" s="73" customFormat="1" ht="11.25" customHeight="1" x14ac:dyDescent="0.3">
      <c r="A43" s="73" t="s">
        <v>189</v>
      </c>
      <c r="B43" s="75"/>
      <c r="C43" s="75"/>
      <c r="D43" s="83">
        <v>9</v>
      </c>
      <c r="E43" s="75">
        <v>20.633040000000001</v>
      </c>
      <c r="F43" s="75">
        <v>16.943999999999999</v>
      </c>
      <c r="G43" s="75">
        <v>26.699000000000002</v>
      </c>
      <c r="H43" s="75">
        <f t="shared" si="16"/>
        <v>157.57200188857414</v>
      </c>
      <c r="I43" s="75"/>
      <c r="J43" s="83">
        <v>9</v>
      </c>
      <c r="K43" s="75">
        <v>1614.2579999999998</v>
      </c>
      <c r="L43" s="75">
        <v>1539.8669999999997</v>
      </c>
      <c r="M43" s="75">
        <v>2525.8590000000004</v>
      </c>
      <c r="N43" s="75">
        <f t="shared" si="17"/>
        <v>164.03098449411544</v>
      </c>
      <c r="O43" s="73" t="s">
        <v>227</v>
      </c>
      <c r="P43" s="75"/>
      <c r="Q43" s="75"/>
      <c r="R43" s="83"/>
      <c r="S43" s="75"/>
      <c r="T43" s="75"/>
      <c r="U43" s="75"/>
      <c r="V43" s="75" t="str">
        <f t="shared" si="14"/>
        <v/>
      </c>
      <c r="W43" s="75"/>
      <c r="X43" s="83">
        <v>11</v>
      </c>
      <c r="Y43" s="75">
        <v>113.55999999999999</v>
      </c>
      <c r="Z43" s="75">
        <v>117.782</v>
      </c>
      <c r="AA43" s="75">
        <v>109.22600000000001</v>
      </c>
      <c r="AB43" s="75">
        <f t="shared" si="15"/>
        <v>92.735732115263815</v>
      </c>
      <c r="AC43" s="77"/>
      <c r="AD43" s="77"/>
      <c r="AE43" s="75"/>
      <c r="AF43" s="82"/>
      <c r="AG43" s="75"/>
      <c r="AH43" s="75"/>
      <c r="AI43" s="75"/>
      <c r="AJ43" s="75"/>
      <c r="AK43" s="75"/>
      <c r="AL43" s="82"/>
      <c r="AM43" s="75"/>
      <c r="AN43" s="75"/>
      <c r="AO43" s="75"/>
      <c r="AP43" s="75"/>
    </row>
    <row r="44" spans="1:42" s="73" customFormat="1" ht="11.25" customHeight="1" x14ac:dyDescent="0.3">
      <c r="A44" s="73" t="s">
        <v>329</v>
      </c>
      <c r="B44" s="75"/>
      <c r="C44" s="75"/>
      <c r="D44" s="83"/>
      <c r="E44" s="75">
        <f>E42+E43</f>
        <v>29.563040000000001</v>
      </c>
      <c r="F44" s="75">
        <f>F42+F43</f>
        <v>24.707999999999998</v>
      </c>
      <c r="G44" s="75">
        <f>G42+G43</f>
        <v>35.322000000000003</v>
      </c>
      <c r="H44" s="75">
        <f t="shared" si="16"/>
        <v>142.95774647887325</v>
      </c>
      <c r="I44" s="75"/>
      <c r="J44" s="83"/>
      <c r="K44" s="75">
        <f>K42+K43</f>
        <v>2179.828</v>
      </c>
      <c r="L44" s="75">
        <f>L42+L43</f>
        <v>2071.0869999999995</v>
      </c>
      <c r="M44" s="75">
        <f>M42+M43</f>
        <v>2900.8390000000004</v>
      </c>
      <c r="N44" s="75">
        <f t="shared" si="17"/>
        <v>140.06359945284774</v>
      </c>
      <c r="O44" s="73" t="s">
        <v>360</v>
      </c>
      <c r="P44" s="75"/>
      <c r="Q44" s="75"/>
      <c r="R44" s="83"/>
      <c r="S44" s="75"/>
      <c r="T44" s="75"/>
      <c r="U44" s="75"/>
      <c r="V44" s="75" t="str">
        <f t="shared" si="14"/>
        <v/>
      </c>
      <c r="W44" s="75"/>
      <c r="X44" s="83">
        <v>9</v>
      </c>
      <c r="Y44" s="75">
        <v>744.39099999999996</v>
      </c>
      <c r="Z44" s="75">
        <v>568.77499999999998</v>
      </c>
      <c r="AA44" s="75">
        <v>842.3599999999999</v>
      </c>
      <c r="AB44" s="75">
        <f t="shared" si="15"/>
        <v>148.10074282449122</v>
      </c>
    </row>
    <row r="45" spans="1:42" s="73" customFormat="1" ht="11.25" customHeight="1" x14ac:dyDescent="0.3">
      <c r="A45" s="73" t="s">
        <v>330</v>
      </c>
      <c r="B45" s="75"/>
      <c r="C45" s="75"/>
      <c r="D45" s="83">
        <v>7</v>
      </c>
      <c r="E45" s="75">
        <v>57.195</v>
      </c>
      <c r="F45" s="75">
        <v>51.863</v>
      </c>
      <c r="G45" s="75">
        <v>51.646000000000001</v>
      </c>
      <c r="H45" s="75">
        <f t="shared" si="16"/>
        <v>99.581589958159</v>
      </c>
      <c r="I45" s="75"/>
      <c r="J45" s="83">
        <v>11</v>
      </c>
      <c r="K45" s="75">
        <v>155.042</v>
      </c>
      <c r="L45" s="75">
        <v>122.74</v>
      </c>
      <c r="M45" s="75">
        <v>96.571999999999989</v>
      </c>
      <c r="N45" s="75">
        <f t="shared" si="17"/>
        <v>78.680136874694469</v>
      </c>
      <c r="O45" s="73" t="s">
        <v>228</v>
      </c>
      <c r="P45" s="75"/>
      <c r="Q45" s="75"/>
      <c r="R45" s="83"/>
      <c r="S45" s="75"/>
      <c r="T45" s="75"/>
      <c r="U45" s="75"/>
      <c r="V45" s="75" t="str">
        <f t="shared" si="14"/>
        <v/>
      </c>
      <c r="W45" s="75"/>
      <c r="X45" s="83">
        <v>11</v>
      </c>
      <c r="Y45" s="75">
        <v>181.38000000000002</v>
      </c>
      <c r="Z45" s="75">
        <v>165.04500000000002</v>
      </c>
      <c r="AA45" s="75">
        <v>163.16499999999999</v>
      </c>
      <c r="AB45" s="75">
        <f t="shared" si="15"/>
        <v>98.860916719682507</v>
      </c>
    </row>
    <row r="46" spans="1:42" s="73" customFormat="1" ht="11.25" customHeight="1" x14ac:dyDescent="0.3">
      <c r="A46" s="73" t="s">
        <v>190</v>
      </c>
      <c r="B46" s="75"/>
      <c r="C46" s="75"/>
      <c r="D46" s="83">
        <v>11</v>
      </c>
      <c r="E46" s="75">
        <v>626.41696999999999</v>
      </c>
      <c r="F46" s="75">
        <v>876.67100000000005</v>
      </c>
      <c r="G46" s="75">
        <v>766.59400000000005</v>
      </c>
      <c r="H46" s="75">
        <f t="shared" si="16"/>
        <v>87.443750278040454</v>
      </c>
      <c r="I46" s="75"/>
      <c r="J46" s="83">
        <v>11</v>
      </c>
      <c r="K46" s="75">
        <v>767.096</v>
      </c>
      <c r="L46" s="75">
        <v>820.24099999999987</v>
      </c>
      <c r="M46" s="75">
        <v>868.09199999999998</v>
      </c>
      <c r="N46" s="75">
        <f t="shared" si="17"/>
        <v>105.83377324469274</v>
      </c>
      <c r="O46" s="73" t="s">
        <v>229</v>
      </c>
      <c r="P46" s="75"/>
      <c r="Q46" s="75"/>
      <c r="R46" s="83"/>
      <c r="S46" s="75"/>
      <c r="T46" s="75"/>
      <c r="U46" s="75"/>
      <c r="V46" s="75" t="str">
        <f t="shared" si="14"/>
        <v/>
      </c>
      <c r="W46" s="75"/>
      <c r="X46" s="83">
        <v>11</v>
      </c>
      <c r="Y46" s="75">
        <v>417.55099999999999</v>
      </c>
      <c r="Z46" s="75">
        <v>348.87399999999997</v>
      </c>
      <c r="AA46" s="75">
        <v>429.31200000000001</v>
      </c>
      <c r="AB46" s="75">
        <f t="shared" si="15"/>
        <v>123.05646164517852</v>
      </c>
    </row>
    <row r="47" spans="1:42" s="73" customFormat="1" ht="11.25" customHeight="1" x14ac:dyDescent="0.3">
      <c r="A47" s="73" t="s">
        <v>191</v>
      </c>
      <c r="B47" s="75"/>
      <c r="C47" s="75"/>
      <c r="D47" s="83">
        <v>11</v>
      </c>
      <c r="E47" s="75">
        <v>1.5537999999999998</v>
      </c>
      <c r="F47" s="75">
        <v>1.33</v>
      </c>
      <c r="G47" s="75">
        <v>2.403</v>
      </c>
      <c r="H47" s="75">
        <f t="shared" si="16"/>
        <v>180.6766917293233</v>
      </c>
      <c r="I47" s="75"/>
      <c r="J47" s="83">
        <v>11</v>
      </c>
      <c r="K47" s="75">
        <v>4.7710000000000008</v>
      </c>
      <c r="L47" s="75">
        <v>3.7080000000000002</v>
      </c>
      <c r="M47" s="75">
        <v>7.2119999999999997</v>
      </c>
      <c r="N47" s="75">
        <f t="shared" si="17"/>
        <v>194.49838187702264</v>
      </c>
      <c r="O47" s="73" t="s">
        <v>230</v>
      </c>
      <c r="P47" s="75"/>
      <c r="Q47" s="75"/>
      <c r="R47" s="83"/>
      <c r="S47" s="75"/>
      <c r="T47" s="75"/>
      <c r="U47" s="75"/>
      <c r="V47" s="75" t="str">
        <f t="shared" si="14"/>
        <v/>
      </c>
      <c r="W47" s="75"/>
      <c r="X47" s="83">
        <v>10</v>
      </c>
      <c r="Y47" s="75">
        <v>52.198</v>
      </c>
      <c r="Z47" s="75">
        <v>43.800000000000004</v>
      </c>
      <c r="AA47" s="75">
        <v>44.393999999999998</v>
      </c>
      <c r="AB47" s="75">
        <f t="shared" si="15"/>
        <v>101.35616438356162</v>
      </c>
    </row>
    <row r="48" spans="1:42" s="73" customFormat="1" ht="11.25" customHeight="1" x14ac:dyDescent="0.3">
      <c r="A48" s="73" t="s">
        <v>169</v>
      </c>
      <c r="B48" s="75"/>
      <c r="C48" s="75"/>
      <c r="D48" s="83">
        <v>7</v>
      </c>
      <c r="E48" s="75">
        <v>92.097999999999999</v>
      </c>
      <c r="F48" s="75">
        <v>130.066</v>
      </c>
      <c r="G48" s="75">
        <v>114.627</v>
      </c>
      <c r="H48" s="75">
        <f t="shared" si="16"/>
        <v>88.129872526255895</v>
      </c>
      <c r="I48" s="75"/>
      <c r="J48" s="83">
        <v>7</v>
      </c>
      <c r="K48" s="75">
        <v>237.08100000000002</v>
      </c>
      <c r="L48" s="75">
        <v>253.20000000000002</v>
      </c>
      <c r="M48" s="75">
        <v>185.84</v>
      </c>
      <c r="N48" s="75">
        <f t="shared" si="17"/>
        <v>73.396524486571877</v>
      </c>
      <c r="O48" s="73" t="s">
        <v>231</v>
      </c>
      <c r="P48" s="75"/>
      <c r="Q48" s="75"/>
      <c r="R48" s="83"/>
      <c r="S48" s="75"/>
      <c r="T48" s="75"/>
      <c r="U48" s="75"/>
      <c r="V48" s="75" t="str">
        <f t="shared" si="14"/>
        <v/>
      </c>
      <c r="W48" s="75"/>
      <c r="X48" s="83">
        <v>11</v>
      </c>
      <c r="Y48" s="75">
        <v>27.343</v>
      </c>
      <c r="Z48" s="75">
        <v>27.593</v>
      </c>
      <c r="AA48" s="75">
        <v>27.481999999999999</v>
      </c>
      <c r="AB48" s="75">
        <f t="shared" si="15"/>
        <v>99.597724060450105</v>
      </c>
    </row>
    <row r="49" spans="1:28" s="73" customFormat="1" ht="11.25" customHeight="1" x14ac:dyDescent="0.3">
      <c r="A49" s="73" t="s">
        <v>331</v>
      </c>
      <c r="B49" s="75"/>
      <c r="C49" s="75"/>
      <c r="D49" s="83">
        <v>10</v>
      </c>
      <c r="E49" s="75">
        <v>7.8959999999999999</v>
      </c>
      <c r="F49" s="75">
        <v>6.0170000000000003</v>
      </c>
      <c r="G49" s="75">
        <v>5.79</v>
      </c>
      <c r="H49" s="75">
        <f t="shared" si="16"/>
        <v>96.227355825162036</v>
      </c>
      <c r="I49" s="75"/>
      <c r="J49" s="83">
        <v>11</v>
      </c>
      <c r="K49" s="75">
        <v>25.271999999999998</v>
      </c>
      <c r="L49" s="75">
        <v>19.937000000000001</v>
      </c>
      <c r="M49" s="75">
        <v>18.120999999999999</v>
      </c>
      <c r="N49" s="75">
        <f t="shared" si="17"/>
        <v>90.891307618999846</v>
      </c>
      <c r="O49" s="73" t="s">
        <v>232</v>
      </c>
      <c r="P49" s="75"/>
      <c r="Q49" s="75"/>
      <c r="R49" s="83"/>
      <c r="S49" s="75"/>
      <c r="T49" s="75"/>
      <c r="U49" s="75"/>
      <c r="V49" s="75" t="str">
        <f t="shared" si="14"/>
        <v/>
      </c>
      <c r="W49" s="75"/>
      <c r="X49" s="83">
        <v>11</v>
      </c>
      <c r="Y49" s="75">
        <v>115.47251600000001</v>
      </c>
      <c r="Z49" s="75">
        <v>105.947</v>
      </c>
      <c r="AA49" s="75">
        <v>84.725999999999999</v>
      </c>
      <c r="AB49" s="75">
        <f t="shared" si="15"/>
        <v>79.970173766128354</v>
      </c>
    </row>
    <row r="50" spans="1:28" s="73" customFormat="1" ht="11.25" customHeight="1" x14ac:dyDescent="0.3">
      <c r="B50" s="75"/>
      <c r="C50" s="75"/>
      <c r="D50" s="83"/>
      <c r="E50" s="75"/>
      <c r="F50" s="75"/>
      <c r="G50" s="75"/>
      <c r="H50" s="75"/>
      <c r="I50" s="75"/>
      <c r="J50" s="83"/>
      <c r="K50" s="75"/>
      <c r="L50" s="75"/>
      <c r="M50" s="75"/>
      <c r="N50" s="75"/>
      <c r="O50" s="73" t="s">
        <v>233</v>
      </c>
      <c r="P50" s="75"/>
      <c r="Q50" s="75"/>
      <c r="R50" s="83"/>
      <c r="S50" s="75"/>
      <c r="T50" s="75"/>
      <c r="U50" s="75"/>
      <c r="V50" s="75" t="str">
        <f t="shared" si="14"/>
        <v/>
      </c>
      <c r="W50" s="75"/>
      <c r="X50" s="83">
        <v>10</v>
      </c>
      <c r="Y50" s="75">
        <v>441.29799999999994</v>
      </c>
      <c r="Z50" s="75">
        <v>317.04900000000004</v>
      </c>
      <c r="AA50" s="75">
        <v>548.20299999999997</v>
      </c>
      <c r="AB50" s="75">
        <f t="shared" si="15"/>
        <v>172.90797321549664</v>
      </c>
    </row>
    <row r="51" spans="1:28" s="73" customFormat="1" ht="11.25" customHeight="1" x14ac:dyDescent="0.3">
      <c r="A51" s="73" t="s">
        <v>192</v>
      </c>
      <c r="B51" s="75"/>
      <c r="C51" s="75"/>
      <c r="D51" s="83"/>
      <c r="E51" s="75"/>
      <c r="F51" s="75"/>
      <c r="G51" s="75"/>
      <c r="H51" s="75"/>
      <c r="I51" s="75"/>
      <c r="J51" s="83"/>
      <c r="K51" s="75"/>
      <c r="L51" s="75"/>
      <c r="M51" s="75"/>
      <c r="N51" s="75"/>
      <c r="O51" s="73" t="s">
        <v>361</v>
      </c>
      <c r="P51" s="75"/>
      <c r="Q51" s="75"/>
      <c r="R51" s="83"/>
      <c r="S51" s="75"/>
      <c r="T51" s="75"/>
      <c r="U51" s="75"/>
      <c r="V51" s="75" t="str">
        <f t="shared" si="14"/>
        <v/>
      </c>
      <c r="W51" s="75"/>
      <c r="X51" s="83">
        <v>11</v>
      </c>
      <c r="Y51" s="75">
        <v>17.136999999999997</v>
      </c>
      <c r="Z51" s="75">
        <v>16.650000000000002</v>
      </c>
      <c r="AA51" s="75">
        <v>15.452999999999998</v>
      </c>
      <c r="AB51" s="75">
        <f t="shared" si="15"/>
        <v>92.810810810810779</v>
      </c>
    </row>
    <row r="52" spans="1:28" s="73" customFormat="1" ht="11.25" customHeight="1" x14ac:dyDescent="0.3">
      <c r="A52" s="73" t="s">
        <v>332</v>
      </c>
      <c r="B52" s="75"/>
      <c r="C52" s="75"/>
      <c r="D52" s="83">
        <v>11</v>
      </c>
      <c r="E52" s="75">
        <v>110.22799999999999</v>
      </c>
      <c r="F52" s="75">
        <v>120.101</v>
      </c>
      <c r="G52" s="75">
        <v>111.34</v>
      </c>
      <c r="H52" s="75">
        <f>IF(AND(F52&gt;0,G52&gt;0),G52*100/F52,"")</f>
        <v>92.705306367140992</v>
      </c>
      <c r="I52" s="75"/>
      <c r="J52" s="83">
        <v>11</v>
      </c>
      <c r="K52" s="75">
        <v>4074.027</v>
      </c>
      <c r="L52" s="75">
        <v>4237.0099999999984</v>
      </c>
      <c r="M52" s="75">
        <v>5269.9719999999988</v>
      </c>
      <c r="N52" s="75">
        <f>IF(AND(L52&gt;0,M52&gt;0),M52*100/L52,"")</f>
        <v>124.37950347060782</v>
      </c>
      <c r="O52" s="73" t="s">
        <v>234</v>
      </c>
      <c r="P52" s="75"/>
      <c r="Q52" s="75"/>
      <c r="R52" s="83"/>
      <c r="S52" s="75"/>
      <c r="T52" s="75"/>
      <c r="U52" s="75"/>
      <c r="V52" s="75" t="str">
        <f t="shared" si="14"/>
        <v/>
      </c>
      <c r="W52" s="75"/>
      <c r="X52" s="83">
        <v>11</v>
      </c>
      <c r="Y52" s="75">
        <v>116.55699999999999</v>
      </c>
      <c r="Z52" s="75">
        <v>174.04700000000003</v>
      </c>
      <c r="AA52" s="75">
        <v>31.323000000000004</v>
      </c>
      <c r="AB52" s="75">
        <f t="shared" si="15"/>
        <v>17.996862916338689</v>
      </c>
    </row>
    <row r="53" spans="1:28" s="73" customFormat="1" ht="11.25" customHeight="1" x14ac:dyDescent="0.3">
      <c r="A53" s="73" t="s">
        <v>333</v>
      </c>
      <c r="B53" s="75"/>
      <c r="C53" s="75"/>
      <c r="D53" s="83">
        <v>11</v>
      </c>
      <c r="E53" s="75">
        <v>233.85008999999999</v>
      </c>
      <c r="F53" s="75">
        <v>227.209</v>
      </c>
      <c r="G53" s="75">
        <v>219.946</v>
      </c>
      <c r="H53" s="75">
        <f>IF(AND(F53&gt;0,G53&gt;0),G53*100/F53,"")</f>
        <v>96.803383668780725</v>
      </c>
      <c r="I53" s="75"/>
      <c r="J53" s="83">
        <v>11</v>
      </c>
      <c r="K53" s="75">
        <v>9095.3160000000007</v>
      </c>
      <c r="L53" s="75">
        <v>7649.0510000000013</v>
      </c>
      <c r="M53" s="75">
        <v>6770.17</v>
      </c>
      <c r="N53" s="75">
        <f>IF(AND(L53&gt;0,M53&gt;0),M53*100/L53,"")</f>
        <v>88.509934108165822</v>
      </c>
      <c r="O53" s="73" t="s">
        <v>235</v>
      </c>
      <c r="P53" s="75"/>
      <c r="Q53" s="75"/>
      <c r="R53" s="83"/>
      <c r="S53" s="75"/>
      <c r="T53" s="75"/>
      <c r="U53" s="75"/>
      <c r="V53" s="75" t="str">
        <f t="shared" si="14"/>
        <v/>
      </c>
      <c r="W53" s="75"/>
      <c r="X53" s="83">
        <v>6</v>
      </c>
      <c r="Y53" s="75">
        <v>48.830999999999996</v>
      </c>
      <c r="Z53" s="75">
        <v>45.420999999999999</v>
      </c>
      <c r="AA53" s="75">
        <v>32.522999999999996</v>
      </c>
      <c r="AB53" s="75">
        <f t="shared" si="15"/>
        <v>71.603443341185795</v>
      </c>
    </row>
    <row r="54" spans="1:28" s="73" customFormat="1" ht="11.25" customHeight="1" x14ac:dyDescent="0.3">
      <c r="A54" s="73" t="s">
        <v>334</v>
      </c>
      <c r="B54" s="75"/>
      <c r="C54" s="75"/>
      <c r="D54" s="83">
        <v>11</v>
      </c>
      <c r="E54" s="75">
        <v>159.33500000000001</v>
      </c>
      <c r="F54" s="75">
        <v>170.91399999999999</v>
      </c>
      <c r="G54" s="75">
        <v>195.58600000000001</v>
      </c>
      <c r="H54" s="75">
        <f>IF(AND(F54&gt;0,G54&gt;0),G54*100/F54,"")</f>
        <v>114.43533004903053</v>
      </c>
      <c r="I54" s="75"/>
      <c r="J54" s="83">
        <v>11</v>
      </c>
      <c r="K54" s="75">
        <v>2197.299</v>
      </c>
      <c r="L54" s="75">
        <v>2005.8399999999997</v>
      </c>
      <c r="M54" s="75">
        <v>1272.3320000000001</v>
      </c>
      <c r="N54" s="75">
        <f>IF(AND(L54&gt;0,M54&gt;0),M54*100/L54,"")</f>
        <v>63.431380369321595</v>
      </c>
      <c r="O54" s="73" t="s">
        <v>362</v>
      </c>
      <c r="P54" s="75"/>
      <c r="Q54" s="75"/>
      <c r="R54" s="83"/>
      <c r="S54" s="75"/>
      <c r="T54" s="75"/>
      <c r="U54" s="75"/>
      <c r="V54" s="75" t="str">
        <f t="shared" si="14"/>
        <v/>
      </c>
      <c r="W54" s="75"/>
      <c r="X54" s="83">
        <v>11</v>
      </c>
      <c r="Y54" s="75">
        <v>313.28300000000002</v>
      </c>
      <c r="Z54" s="75">
        <v>263.59700000000004</v>
      </c>
      <c r="AA54" s="75">
        <v>317.90700000000004</v>
      </c>
      <c r="AB54" s="75">
        <f t="shared" si="15"/>
        <v>120.60342113149999</v>
      </c>
    </row>
    <row r="55" spans="1:28" s="73" customFormat="1" ht="11.25" customHeight="1" x14ac:dyDescent="0.3">
      <c r="B55" s="75"/>
      <c r="C55" s="75"/>
      <c r="D55" s="83"/>
      <c r="E55" s="75"/>
      <c r="F55" s="75"/>
      <c r="G55" s="75"/>
      <c r="H55" s="75"/>
      <c r="I55" s="75"/>
      <c r="J55" s="83"/>
      <c r="K55" s="75"/>
      <c r="L55" s="75"/>
      <c r="M55" s="75"/>
      <c r="N55" s="75"/>
      <c r="O55" s="73" t="s">
        <v>363</v>
      </c>
      <c r="P55" s="75"/>
      <c r="Q55" s="75"/>
      <c r="R55" s="83"/>
      <c r="S55" s="75"/>
      <c r="T55" s="75"/>
      <c r="U55" s="75"/>
      <c r="V55" s="75" t="str">
        <f t="shared" si="14"/>
        <v/>
      </c>
      <c r="W55" s="75"/>
      <c r="X55" s="83">
        <v>11</v>
      </c>
      <c r="Y55" s="75">
        <v>5.0440000000000005</v>
      </c>
      <c r="Z55" s="75">
        <v>8.238999999999999</v>
      </c>
      <c r="AA55" s="75">
        <v>6.7800000000000011</v>
      </c>
      <c r="AB55" s="75">
        <f t="shared" si="15"/>
        <v>82.29154023546549</v>
      </c>
    </row>
    <row r="56" spans="1:28" s="73" customFormat="1" ht="11.25" customHeight="1" x14ac:dyDescent="0.3">
      <c r="A56" s="73" t="s">
        <v>170</v>
      </c>
      <c r="B56" s="75"/>
      <c r="C56" s="75"/>
      <c r="D56" s="83"/>
      <c r="E56" s="75"/>
      <c r="F56" s="75"/>
      <c r="G56" s="75"/>
      <c r="H56" s="75"/>
      <c r="I56" s="75"/>
      <c r="J56" s="83"/>
      <c r="K56" s="75"/>
      <c r="L56" s="75"/>
      <c r="M56" s="75"/>
      <c r="N56" s="75"/>
      <c r="P56" s="75"/>
      <c r="Q56" s="75"/>
      <c r="R56" s="83"/>
      <c r="S56" s="75"/>
      <c r="T56" s="75"/>
      <c r="U56" s="75"/>
      <c r="V56" s="75"/>
      <c r="W56" s="75"/>
      <c r="X56" s="83"/>
      <c r="Y56" s="75"/>
      <c r="Z56" s="75"/>
      <c r="AA56" s="75"/>
      <c r="AB56" s="75"/>
    </row>
    <row r="57" spans="1:28" s="73" customFormat="1" ht="11.25" customHeight="1" x14ac:dyDescent="0.3">
      <c r="A57" s="73" t="s">
        <v>193</v>
      </c>
      <c r="B57" s="75"/>
      <c r="C57" s="75"/>
      <c r="D57" s="83">
        <v>11</v>
      </c>
      <c r="E57" s="75">
        <v>5.4279999999999999</v>
      </c>
      <c r="F57" s="75">
        <v>6.66</v>
      </c>
      <c r="G57" s="75">
        <v>5.899</v>
      </c>
      <c r="H57" s="75">
        <f t="shared" ref="H57:H78" si="18">IF(AND(F57&gt;0,G57&gt;0),G57*100/F57,"")</f>
        <v>88.573573573573569</v>
      </c>
      <c r="I57" s="75"/>
      <c r="J57" s="83">
        <v>11</v>
      </c>
      <c r="K57" s="75">
        <v>185.23700000000002</v>
      </c>
      <c r="L57" s="75">
        <v>228.136</v>
      </c>
      <c r="M57" s="75">
        <v>188.83799999999999</v>
      </c>
      <c r="N57" s="75">
        <f t="shared" ref="N57:N78" si="19">IF(AND(L57&gt;0,M57&gt;0),M57*100/L57,"")</f>
        <v>82.77431006066557</v>
      </c>
      <c r="O57" s="73" t="s">
        <v>236</v>
      </c>
      <c r="P57" s="75"/>
      <c r="Q57" s="75"/>
      <c r="R57" s="83"/>
      <c r="S57" s="75"/>
      <c r="T57" s="75"/>
      <c r="U57" s="75"/>
      <c r="V57" s="75"/>
      <c r="W57" s="75"/>
      <c r="X57" s="83"/>
      <c r="Y57" s="75"/>
      <c r="Z57" s="75"/>
      <c r="AA57" s="75"/>
      <c r="AB57" s="75"/>
    </row>
    <row r="58" spans="1:28" s="73" customFormat="1" ht="11.25" customHeight="1" x14ac:dyDescent="0.3">
      <c r="A58" s="73" t="s">
        <v>194</v>
      </c>
      <c r="B58" s="75"/>
      <c r="C58" s="75"/>
      <c r="D58" s="83">
        <v>7</v>
      </c>
      <c r="E58" s="75">
        <v>13.52</v>
      </c>
      <c r="F58" s="75">
        <v>13.131</v>
      </c>
      <c r="G58" s="75">
        <v>12.785</v>
      </c>
      <c r="H58" s="75">
        <f t="shared" si="18"/>
        <v>97.365014088797494</v>
      </c>
      <c r="I58" s="75"/>
      <c r="J58" s="83">
        <v>7</v>
      </c>
      <c r="K58" s="75">
        <v>62.174000000000007</v>
      </c>
      <c r="L58" s="75">
        <v>44.963000000000001</v>
      </c>
      <c r="M58" s="75">
        <v>48.86699999999999</v>
      </c>
      <c r="N58" s="75">
        <f t="shared" si="19"/>
        <v>108.6826946600538</v>
      </c>
      <c r="O58" s="73" t="s">
        <v>237</v>
      </c>
      <c r="P58" s="75"/>
      <c r="Q58" s="75"/>
      <c r="R58" s="83"/>
      <c r="S58" s="75"/>
      <c r="T58" s="75"/>
      <c r="U58" s="75"/>
      <c r="V58" s="75" t="str">
        <f>IF(AND(T58&gt;0,U58&gt;0),U58*100/T58,"")</f>
        <v/>
      </c>
      <c r="W58" s="75"/>
      <c r="X58" s="83">
        <v>11</v>
      </c>
      <c r="Y58" s="75">
        <v>718.19200000000001</v>
      </c>
      <c r="Z58" s="75">
        <v>407.637</v>
      </c>
      <c r="AA58" s="75">
        <v>382.60300000000001</v>
      </c>
      <c r="AB58" s="75">
        <f>IF(AND(Z58&gt;0,AA58&gt;0),AA58*100/Z58,"")</f>
        <v>93.858751781609627</v>
      </c>
    </row>
    <row r="59" spans="1:28" s="73" customFormat="1" ht="11.25" customHeight="1" x14ac:dyDescent="0.3">
      <c r="A59" s="73" t="s">
        <v>195</v>
      </c>
      <c r="B59" s="75"/>
      <c r="C59" s="75"/>
      <c r="D59" s="83">
        <v>11</v>
      </c>
      <c r="E59" s="75">
        <v>33.704999999999998</v>
      </c>
      <c r="F59" s="75">
        <v>33.411000000000001</v>
      </c>
      <c r="G59" s="75">
        <v>32.027000000000001</v>
      </c>
      <c r="H59" s="75">
        <f t="shared" si="18"/>
        <v>95.857651671605169</v>
      </c>
      <c r="I59" s="75"/>
      <c r="J59" s="83">
        <v>11</v>
      </c>
      <c r="K59" s="75">
        <v>1076.7330000000002</v>
      </c>
      <c r="L59" s="75">
        <v>966.54300000000001</v>
      </c>
      <c r="M59" s="75">
        <v>1024.614</v>
      </c>
      <c r="N59" s="75">
        <f t="shared" si="19"/>
        <v>106.00811345175539</v>
      </c>
      <c r="O59" s="73" t="s">
        <v>238</v>
      </c>
      <c r="P59" s="75"/>
      <c r="Q59" s="75"/>
      <c r="R59" s="83"/>
      <c r="S59" s="75"/>
      <c r="T59" s="75"/>
      <c r="U59" s="75"/>
      <c r="V59" s="75" t="str">
        <f>IF(AND(T59&gt;0,U59&gt;0),U59*100/T59,"")</f>
        <v/>
      </c>
      <c r="W59" s="75"/>
      <c r="X59" s="83">
        <v>11</v>
      </c>
      <c r="Y59" s="75">
        <v>7543.0389999999998</v>
      </c>
      <c r="Z59" s="75">
        <v>3532.4300000000003</v>
      </c>
      <c r="AA59" s="75">
        <v>3970.77</v>
      </c>
      <c r="AB59" s="75">
        <f>IF(AND(Z59&gt;0,AA59&gt;0),AA59*100/Z59,"")</f>
        <v>112.40902155173633</v>
      </c>
    </row>
    <row r="60" spans="1:28" s="73" customFormat="1" ht="11.25" customHeight="1" x14ac:dyDescent="0.3">
      <c r="A60" s="73" t="s">
        <v>196</v>
      </c>
      <c r="B60" s="75"/>
      <c r="C60" s="75"/>
      <c r="D60" s="83">
        <v>11</v>
      </c>
      <c r="E60" s="75">
        <v>23.202000000000002</v>
      </c>
      <c r="F60" s="75">
        <v>21.66</v>
      </c>
      <c r="G60" s="75">
        <v>21.707000000000001</v>
      </c>
      <c r="H60" s="75">
        <f t="shared" si="18"/>
        <v>100.21698984302864</v>
      </c>
      <c r="I60" s="75"/>
      <c r="J60" s="83">
        <v>11</v>
      </c>
      <c r="K60" s="75">
        <v>1318.0609999999999</v>
      </c>
      <c r="L60" s="75">
        <v>1163.5889999999999</v>
      </c>
      <c r="M60" s="75">
        <v>1153.0049999999999</v>
      </c>
      <c r="N60" s="75">
        <f t="shared" si="19"/>
        <v>99.090400476456892</v>
      </c>
      <c r="O60" s="73" t="s">
        <v>239</v>
      </c>
      <c r="P60" s="75"/>
      <c r="Q60" s="75"/>
      <c r="R60" s="83"/>
      <c r="S60" s="75"/>
      <c r="T60" s="75"/>
      <c r="U60" s="75"/>
      <c r="V60" s="75" t="str">
        <f>IF(AND(T60&gt;0,U60&gt;0),U60*100/T60,"")</f>
        <v/>
      </c>
      <c r="W60" s="75"/>
      <c r="X60" s="83">
        <v>11</v>
      </c>
      <c r="Y60" s="75">
        <v>1492.0690000000002</v>
      </c>
      <c r="Z60" s="75">
        <v>672.10300000000007</v>
      </c>
      <c r="AA60" s="75">
        <v>760.27199999999993</v>
      </c>
      <c r="AB60" s="75">
        <f>IF(AND(Z60&gt;0,AA60&gt;0),AA60*100/Z60,"")</f>
        <v>113.11837620126676</v>
      </c>
    </row>
    <row r="61" spans="1:28" s="73" customFormat="1" ht="11.25" customHeight="1" x14ac:dyDescent="0.3">
      <c r="A61" s="73" t="s">
        <v>197</v>
      </c>
      <c r="B61" s="75"/>
      <c r="C61" s="75"/>
      <c r="D61" s="83">
        <v>11</v>
      </c>
      <c r="E61" s="75">
        <v>19.068999999999999</v>
      </c>
      <c r="F61" s="75">
        <v>16.221</v>
      </c>
      <c r="G61" s="75">
        <v>16.300999999999998</v>
      </c>
      <c r="H61" s="75">
        <f t="shared" si="18"/>
        <v>100.49318784291967</v>
      </c>
      <c r="I61" s="75"/>
      <c r="J61" s="83">
        <v>11</v>
      </c>
      <c r="K61" s="75">
        <v>648.322</v>
      </c>
      <c r="L61" s="75">
        <v>524.03500000000008</v>
      </c>
      <c r="M61" s="75">
        <v>514.98199999999997</v>
      </c>
      <c r="N61" s="75">
        <f t="shared" si="19"/>
        <v>98.272443634490045</v>
      </c>
      <c r="P61" s="75"/>
      <c r="Q61" s="75"/>
      <c r="R61" s="83"/>
      <c r="S61" s="75"/>
      <c r="T61" s="75"/>
      <c r="U61" s="75"/>
      <c r="V61" s="75"/>
      <c r="W61" s="75"/>
      <c r="X61" s="83"/>
      <c r="Y61" s="75"/>
      <c r="Z61" s="75"/>
      <c r="AA61" s="75"/>
      <c r="AB61" s="75"/>
    </row>
    <row r="62" spans="1:28" s="73" customFormat="1" ht="11.25" customHeight="1" x14ac:dyDescent="0.3">
      <c r="A62" s="73" t="s">
        <v>171</v>
      </c>
      <c r="B62" s="75"/>
      <c r="C62" s="75"/>
      <c r="D62" s="83">
        <v>5</v>
      </c>
      <c r="E62" s="75">
        <v>9.5950000000000006</v>
      </c>
      <c r="F62" s="75">
        <v>9.0389999999999997</v>
      </c>
      <c r="G62" s="75">
        <v>9.2279999999999998</v>
      </c>
      <c r="H62" s="75">
        <f t="shared" si="18"/>
        <v>102.09093926319282</v>
      </c>
      <c r="I62" s="75"/>
      <c r="J62" s="83">
        <v>5</v>
      </c>
      <c r="K62" s="75">
        <v>823.93</v>
      </c>
      <c r="L62" s="75">
        <v>772.92600000000016</v>
      </c>
      <c r="M62" s="75">
        <v>754.78899999999999</v>
      </c>
      <c r="N62" s="75">
        <f t="shared" si="19"/>
        <v>97.653462297813732</v>
      </c>
      <c r="P62" s="75"/>
      <c r="Q62" s="75"/>
      <c r="R62" s="83"/>
      <c r="S62" s="75"/>
      <c r="T62" s="75"/>
      <c r="U62" s="75"/>
      <c r="V62" s="75"/>
      <c r="W62" s="75"/>
      <c r="X62" s="83"/>
      <c r="Y62" s="75"/>
      <c r="Z62" s="75"/>
      <c r="AA62" s="75"/>
      <c r="AB62" s="75"/>
    </row>
    <row r="63" spans="1:28" s="73" customFormat="1" ht="11.25" customHeight="1" x14ac:dyDescent="0.3">
      <c r="A63" s="73" t="s">
        <v>198</v>
      </c>
      <c r="B63" s="75"/>
      <c r="C63" s="75"/>
      <c r="D63" s="83">
        <v>9</v>
      </c>
      <c r="E63" s="75">
        <v>42.097999999999999</v>
      </c>
      <c r="F63" s="75">
        <v>31.163</v>
      </c>
      <c r="G63" s="75">
        <v>36.018000000000001</v>
      </c>
      <c r="H63" s="75">
        <f t="shared" si="18"/>
        <v>115.57937297436062</v>
      </c>
      <c r="I63" s="75"/>
      <c r="J63" s="83">
        <v>9</v>
      </c>
      <c r="K63" s="75">
        <v>3562.768</v>
      </c>
      <c r="L63" s="75">
        <v>2447.049</v>
      </c>
      <c r="M63" s="75">
        <v>2825.4280000000003</v>
      </c>
      <c r="N63" s="75">
        <f t="shared" si="19"/>
        <v>115.4626654390656</v>
      </c>
    </row>
    <row r="64" spans="1:28" s="73" customFormat="1" ht="11.25" customHeight="1" x14ac:dyDescent="0.3">
      <c r="A64" s="73" t="s">
        <v>199</v>
      </c>
      <c r="B64" s="75"/>
      <c r="C64" s="75"/>
      <c r="D64" s="83">
        <v>9</v>
      </c>
      <c r="E64" s="75">
        <v>4.0670000000000002</v>
      </c>
      <c r="F64" s="75">
        <v>4.8419999999999996</v>
      </c>
      <c r="G64" s="75">
        <v>4.8879999999999999</v>
      </c>
      <c r="H64" s="75">
        <f t="shared" si="18"/>
        <v>100.9500206526229</v>
      </c>
      <c r="I64" s="75"/>
      <c r="J64" s="83">
        <v>11</v>
      </c>
      <c r="K64" s="75">
        <v>385.33800000000002</v>
      </c>
      <c r="L64" s="75">
        <v>424.80400000000003</v>
      </c>
      <c r="M64" s="75">
        <v>404.38899999999995</v>
      </c>
      <c r="N64" s="75">
        <f t="shared" si="19"/>
        <v>95.194254291390834</v>
      </c>
    </row>
    <row r="65" spans="1:28" s="73" customFormat="1" ht="11.25" customHeight="1" x14ac:dyDescent="0.3">
      <c r="A65" s="73" t="s">
        <v>200</v>
      </c>
      <c r="B65" s="75"/>
      <c r="C65" s="75"/>
      <c r="D65" s="83">
        <v>10</v>
      </c>
      <c r="E65" s="75">
        <v>56.181069999999998</v>
      </c>
      <c r="F65" s="75">
        <v>45.043999999999997</v>
      </c>
      <c r="G65" s="75">
        <v>50.134999999999998</v>
      </c>
      <c r="H65" s="75">
        <f t="shared" si="18"/>
        <v>111.30228221294735</v>
      </c>
      <c r="I65" s="75"/>
      <c r="J65" s="83">
        <v>10</v>
      </c>
      <c r="K65" s="75">
        <v>4775.3780000000006</v>
      </c>
      <c r="L65" s="75">
        <v>3644.7789999999995</v>
      </c>
      <c r="M65" s="75">
        <v>3984.6220000000003</v>
      </c>
      <c r="N65" s="75">
        <f t="shared" si="19"/>
        <v>109.32410442443837</v>
      </c>
      <c r="O65" s="137" t="s">
        <v>340</v>
      </c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</row>
    <row r="66" spans="1:28" s="73" customFormat="1" ht="11.25" customHeight="1" x14ac:dyDescent="0.3">
      <c r="A66" s="73" t="s">
        <v>335</v>
      </c>
      <c r="B66" s="75"/>
      <c r="C66" s="75"/>
      <c r="D66" s="83">
        <v>6</v>
      </c>
      <c r="E66" s="75">
        <v>34.915999999999997</v>
      </c>
      <c r="F66" s="75">
        <v>24.617000000000001</v>
      </c>
      <c r="G66" s="75">
        <v>29.027000000000001</v>
      </c>
      <c r="H66" s="75">
        <f t="shared" si="18"/>
        <v>117.91444936426048</v>
      </c>
      <c r="I66" s="75"/>
      <c r="J66" s="83">
        <v>11</v>
      </c>
      <c r="K66" s="75">
        <v>3040.6030000000001</v>
      </c>
      <c r="L66" s="75">
        <v>1941.4549999999999</v>
      </c>
      <c r="M66" s="75">
        <v>2364.415</v>
      </c>
      <c r="N66" s="75">
        <f t="shared" si="19"/>
        <v>121.7857225637473</v>
      </c>
      <c r="O66" s="137" t="s">
        <v>341</v>
      </c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</row>
    <row r="67" spans="1:28" s="73" customFormat="1" ht="11.25" customHeight="1" x14ac:dyDescent="0.3">
      <c r="A67" s="73" t="s">
        <v>336</v>
      </c>
      <c r="B67" s="75"/>
      <c r="C67" s="75"/>
      <c r="D67" s="83">
        <v>11</v>
      </c>
      <c r="E67" s="75">
        <v>23.82</v>
      </c>
      <c r="F67" s="75">
        <v>22.523</v>
      </c>
      <c r="G67" s="75">
        <v>21.411000000000001</v>
      </c>
      <c r="H67" s="75">
        <f t="shared" si="18"/>
        <v>95.062824668117059</v>
      </c>
      <c r="I67" s="75"/>
      <c r="J67" s="83">
        <v>11</v>
      </c>
      <c r="K67" s="75">
        <v>1571.222</v>
      </c>
      <c r="L67" s="75">
        <v>1572.8849999999998</v>
      </c>
      <c r="M67" s="75">
        <v>1241.0089999999998</v>
      </c>
      <c r="N67" s="75">
        <f t="shared" si="19"/>
        <v>78.900173884295413</v>
      </c>
      <c r="O67" s="137" t="s">
        <v>342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</row>
    <row r="68" spans="1:28" s="73" customFormat="1" ht="11.25" customHeight="1" x14ac:dyDescent="0.3">
      <c r="A68" s="73" t="s">
        <v>201</v>
      </c>
      <c r="B68" s="75"/>
      <c r="C68" s="75"/>
      <c r="D68" s="83">
        <v>7</v>
      </c>
      <c r="E68" s="75">
        <v>2.2469999999999999</v>
      </c>
      <c r="F68" s="75">
        <v>2.9</v>
      </c>
      <c r="G68" s="75">
        <v>2.3319999999999999</v>
      </c>
      <c r="H68" s="75">
        <f t="shared" si="18"/>
        <v>80.41379310344827</v>
      </c>
      <c r="I68" s="75"/>
      <c r="J68" s="83">
        <v>11</v>
      </c>
      <c r="K68" s="75">
        <v>101.57</v>
      </c>
      <c r="L68" s="75">
        <v>86.540999999999983</v>
      </c>
      <c r="M68" s="75">
        <v>76.614999999999995</v>
      </c>
      <c r="N68" s="75">
        <f t="shared" si="19"/>
        <v>88.530292000323556</v>
      </c>
      <c r="O68" s="137" t="s">
        <v>343</v>
      </c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</row>
    <row r="69" spans="1:28" s="73" customFormat="1" ht="11.25" customHeight="1" x14ac:dyDescent="0.3">
      <c r="A69" s="73" t="s">
        <v>172</v>
      </c>
      <c r="B69" s="75"/>
      <c r="C69" s="75"/>
      <c r="D69" s="83">
        <v>8</v>
      </c>
      <c r="E69" s="75">
        <v>7.22</v>
      </c>
      <c r="F69" s="75">
        <v>7.38</v>
      </c>
      <c r="G69" s="75">
        <v>7.218</v>
      </c>
      <c r="H69" s="75">
        <f t="shared" si="18"/>
        <v>97.804878048780481</v>
      </c>
      <c r="I69" s="75"/>
      <c r="J69" s="83">
        <v>8</v>
      </c>
      <c r="K69" s="75">
        <v>360.62100000000004</v>
      </c>
      <c r="L69" s="75">
        <v>327.52799999999996</v>
      </c>
      <c r="M69" s="75">
        <v>327.43</v>
      </c>
      <c r="N69" s="75">
        <f t="shared" si="19"/>
        <v>99.970078894018229</v>
      </c>
      <c r="O69" s="137" t="s">
        <v>344</v>
      </c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</row>
    <row r="70" spans="1:28" s="73" customFormat="1" ht="11.25" customHeight="1" x14ac:dyDescent="0.3">
      <c r="A70" s="73" t="s">
        <v>202</v>
      </c>
      <c r="B70" s="75"/>
      <c r="C70" s="75"/>
      <c r="D70" s="83">
        <v>8</v>
      </c>
      <c r="E70" s="75">
        <v>14.946999999999999</v>
      </c>
      <c r="F70" s="75">
        <v>14.506</v>
      </c>
      <c r="G70" s="75">
        <v>12.786</v>
      </c>
      <c r="H70" s="75">
        <f t="shared" si="18"/>
        <v>88.142837446573822</v>
      </c>
      <c r="I70" s="75"/>
      <c r="J70" s="83">
        <v>11</v>
      </c>
      <c r="K70" s="75">
        <v>208.79700000000003</v>
      </c>
      <c r="L70" s="75">
        <v>199.768</v>
      </c>
      <c r="M70" s="75">
        <v>183.11400000000003</v>
      </c>
      <c r="N70" s="75">
        <f t="shared" si="19"/>
        <v>91.663329462176137</v>
      </c>
      <c r="O70" s="137" t="s">
        <v>345</v>
      </c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</row>
    <row r="71" spans="1:28" s="73" customFormat="1" ht="11.25" customHeight="1" x14ac:dyDescent="0.3">
      <c r="A71" s="73" t="s">
        <v>203</v>
      </c>
      <c r="B71" s="75"/>
      <c r="C71" s="75"/>
      <c r="D71" s="83">
        <v>11</v>
      </c>
      <c r="E71" s="75">
        <v>8.7079199999999997</v>
      </c>
      <c r="F71" s="75">
        <v>7.7</v>
      </c>
      <c r="G71" s="75">
        <v>6.9109999999999996</v>
      </c>
      <c r="H71" s="75">
        <f t="shared" si="18"/>
        <v>89.753246753246742</v>
      </c>
      <c r="I71" s="75"/>
      <c r="J71" s="83">
        <v>11</v>
      </c>
      <c r="K71" s="75">
        <v>206.91100000000003</v>
      </c>
      <c r="L71" s="75">
        <v>180.136</v>
      </c>
      <c r="M71" s="75">
        <v>163.49</v>
      </c>
      <c r="N71" s="75">
        <f t="shared" si="19"/>
        <v>90.759204156859269</v>
      </c>
      <c r="O71" s="137" t="s">
        <v>346</v>
      </c>
      <c r="P71" s="137"/>
      <c r="Q71" s="137"/>
      <c r="R71" s="137"/>
      <c r="S71" s="137"/>
      <c r="T71" s="137"/>
      <c r="U71" s="137"/>
      <c r="V71" s="137" t="s">
        <v>347</v>
      </c>
      <c r="W71" s="137"/>
      <c r="X71" s="137"/>
      <c r="Y71" s="137"/>
      <c r="Z71" s="137"/>
      <c r="AA71" s="137"/>
      <c r="AB71" s="137" t="s">
        <v>347</v>
      </c>
    </row>
    <row r="72" spans="1:28" s="73" customFormat="1" ht="11.25" customHeight="1" x14ac:dyDescent="0.3">
      <c r="A72" s="73" t="s">
        <v>204</v>
      </c>
      <c r="B72" s="75"/>
      <c r="C72" s="75"/>
      <c r="D72" s="83">
        <v>8</v>
      </c>
      <c r="E72" s="75">
        <v>29.826000000000001</v>
      </c>
      <c r="F72" s="75">
        <v>19.702000000000002</v>
      </c>
      <c r="G72" s="75">
        <v>24.888999999999999</v>
      </c>
      <c r="H72" s="75">
        <f t="shared" si="18"/>
        <v>126.32727641863769</v>
      </c>
      <c r="I72" s="75"/>
      <c r="J72" s="83">
        <v>8</v>
      </c>
      <c r="K72" s="75">
        <v>315.72299999999996</v>
      </c>
      <c r="L72" s="75">
        <v>177.87399999999997</v>
      </c>
      <c r="M72" s="75">
        <v>210.59099999999998</v>
      </c>
      <c r="N72" s="75">
        <f t="shared" si="19"/>
        <v>118.39335709547208</v>
      </c>
      <c r="O72" s="137" t="s">
        <v>348</v>
      </c>
      <c r="P72" s="137"/>
      <c r="Q72" s="137"/>
      <c r="R72" s="137"/>
      <c r="S72" s="137"/>
      <c r="T72" s="137"/>
      <c r="U72" s="137"/>
      <c r="V72" s="137" t="s">
        <v>347</v>
      </c>
      <c r="W72" s="137"/>
      <c r="X72" s="137"/>
      <c r="Y72" s="137"/>
      <c r="Z72" s="137"/>
      <c r="AA72" s="137"/>
      <c r="AB72" s="137" t="s">
        <v>347</v>
      </c>
    </row>
    <row r="73" spans="1:28" s="73" customFormat="1" ht="11.25" customHeight="1" x14ac:dyDescent="0.3">
      <c r="A73" s="73" t="s">
        <v>173</v>
      </c>
      <c r="B73" s="75"/>
      <c r="C73" s="75"/>
      <c r="D73" s="83">
        <v>8</v>
      </c>
      <c r="E73" s="75">
        <v>3.8519999999999999</v>
      </c>
      <c r="F73" s="75">
        <v>4.282</v>
      </c>
      <c r="G73" s="75">
        <v>4.12</v>
      </c>
      <c r="H73" s="75">
        <f t="shared" si="18"/>
        <v>96.216721158337222</v>
      </c>
      <c r="I73" s="75"/>
      <c r="J73" s="83">
        <v>8</v>
      </c>
      <c r="K73" s="75">
        <v>199.17599999999999</v>
      </c>
      <c r="L73" s="75">
        <v>195.82</v>
      </c>
      <c r="M73" s="75">
        <v>153.268</v>
      </c>
      <c r="N73" s="75">
        <f t="shared" si="19"/>
        <v>78.269839648656927</v>
      </c>
      <c r="O73" s="137" t="s">
        <v>349</v>
      </c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</row>
    <row r="74" spans="1:28" s="73" customFormat="1" ht="11.25" customHeight="1" x14ac:dyDescent="0.3">
      <c r="A74" s="73" t="s">
        <v>205</v>
      </c>
      <c r="B74" s="75"/>
      <c r="C74" s="75"/>
      <c r="D74" s="83">
        <v>10</v>
      </c>
      <c r="E74" s="75">
        <v>13.243</v>
      </c>
      <c r="F74" s="75">
        <v>11.039</v>
      </c>
      <c r="G74" s="75">
        <v>11.467000000000001</v>
      </c>
      <c r="H74" s="75">
        <f t="shared" si="18"/>
        <v>103.87716278648429</v>
      </c>
      <c r="I74" s="75"/>
      <c r="J74" s="83">
        <v>10</v>
      </c>
      <c r="K74" s="75">
        <v>794.34400000000005</v>
      </c>
      <c r="L74" s="75">
        <v>667.476</v>
      </c>
      <c r="M74" s="75">
        <v>696.6149999999999</v>
      </c>
      <c r="N74" s="75">
        <f t="shared" si="19"/>
        <v>104.36555022203044</v>
      </c>
      <c r="O74" s="137" t="s">
        <v>350</v>
      </c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</row>
    <row r="75" spans="1:28" s="73" customFormat="1" ht="11.25" customHeight="1" x14ac:dyDescent="0.3">
      <c r="A75" s="73" t="s">
        <v>206</v>
      </c>
      <c r="B75" s="75"/>
      <c r="C75" s="75"/>
      <c r="D75" s="83">
        <v>11</v>
      </c>
      <c r="E75" s="75">
        <v>7.4776699999999998</v>
      </c>
      <c r="F75" s="75">
        <v>7.8070000000000004</v>
      </c>
      <c r="G75" s="75">
        <v>7.1340000000000003</v>
      </c>
      <c r="H75" s="75">
        <f t="shared" si="18"/>
        <v>91.379531189957731</v>
      </c>
      <c r="I75" s="75"/>
      <c r="J75" s="83">
        <v>11</v>
      </c>
      <c r="K75" s="75">
        <v>359.23699999999997</v>
      </c>
      <c r="L75" s="75">
        <v>359.30799999999999</v>
      </c>
      <c r="M75" s="75">
        <v>307.10700000000003</v>
      </c>
      <c r="N75" s="75">
        <f t="shared" si="19"/>
        <v>85.47179578523162</v>
      </c>
      <c r="O75" s="137" t="s">
        <v>351</v>
      </c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</row>
    <row r="76" spans="1:28" s="73" customFormat="1" ht="11.25" customHeight="1" x14ac:dyDescent="0.3">
      <c r="A76" s="73" t="s">
        <v>207</v>
      </c>
      <c r="B76" s="75"/>
      <c r="C76" s="75"/>
      <c r="D76" s="83">
        <v>11</v>
      </c>
      <c r="E76" s="75">
        <v>25.970010000000002</v>
      </c>
      <c r="F76" s="75">
        <v>23.128</v>
      </c>
      <c r="G76" s="75">
        <v>22.72</v>
      </c>
      <c r="H76" s="75">
        <f t="shared" si="18"/>
        <v>98.235904531304044</v>
      </c>
      <c r="I76" s="75"/>
      <c r="J76" s="83">
        <v>11</v>
      </c>
      <c r="K76" s="75">
        <v>1420.511</v>
      </c>
      <c r="L76" s="75">
        <v>1222.6040000000003</v>
      </c>
      <c r="M76" s="75">
        <v>1156.9549999999997</v>
      </c>
      <c r="N76" s="75">
        <f t="shared" si="19"/>
        <v>94.630395451020888</v>
      </c>
      <c r="O76" s="137" t="s">
        <v>352</v>
      </c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</row>
    <row r="77" spans="1:28" s="73" customFormat="1" ht="11.25" customHeight="1" x14ac:dyDescent="0.3">
      <c r="A77" s="73" t="s">
        <v>208</v>
      </c>
      <c r="B77" s="75"/>
      <c r="C77" s="75"/>
      <c r="D77" s="83">
        <v>11</v>
      </c>
      <c r="E77" s="75">
        <v>8.2279999999999998</v>
      </c>
      <c r="F77" s="75">
        <v>7.2720000000000002</v>
      </c>
      <c r="G77" s="75">
        <v>6.883</v>
      </c>
      <c r="H77" s="75">
        <f t="shared" si="18"/>
        <v>94.650715071507136</v>
      </c>
      <c r="I77" s="75"/>
      <c r="J77" s="83">
        <v>11</v>
      </c>
      <c r="K77" s="75">
        <v>150.55599999999998</v>
      </c>
      <c r="L77" s="75">
        <v>134.10000000000002</v>
      </c>
      <c r="M77" s="75">
        <v>124.24600000000001</v>
      </c>
      <c r="N77" s="75">
        <f t="shared" si="19"/>
        <v>92.651752423564488</v>
      </c>
      <c r="O77" s="137" t="s">
        <v>353</v>
      </c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</row>
    <row r="78" spans="1:28" s="73" customFormat="1" ht="11.25" customHeight="1" x14ac:dyDescent="0.3">
      <c r="A78" s="73" t="s">
        <v>337</v>
      </c>
      <c r="B78" s="75"/>
      <c r="C78" s="75"/>
      <c r="D78" s="83">
        <v>6</v>
      </c>
      <c r="E78" s="75">
        <v>19.105</v>
      </c>
      <c r="F78" s="75">
        <v>16.931000000000001</v>
      </c>
      <c r="G78" s="75">
        <v>19.503</v>
      </c>
      <c r="H78" s="75">
        <f t="shared" si="18"/>
        <v>115.19106963557969</v>
      </c>
      <c r="I78" s="75"/>
      <c r="J78" s="83">
        <v>6</v>
      </c>
      <c r="K78" s="75">
        <v>138.80599999999998</v>
      </c>
      <c r="L78" s="75">
        <v>109.97800000000001</v>
      </c>
      <c r="M78" s="75">
        <v>124.97900000000003</v>
      </c>
      <c r="N78" s="75">
        <f t="shared" si="19"/>
        <v>113.64000072741823</v>
      </c>
      <c r="O78" s="163" t="s">
        <v>368</v>
      </c>
      <c r="P78" s="163"/>
      <c r="Q78" s="163"/>
      <c r="R78" s="163"/>
      <c r="S78" s="163"/>
      <c r="T78" s="163"/>
      <c r="U78" s="163"/>
      <c r="V78" s="163" t="s">
        <v>347</v>
      </c>
      <c r="W78" s="163"/>
      <c r="X78" s="163"/>
      <c r="Y78" s="163"/>
      <c r="Z78" s="163"/>
      <c r="AA78" s="163"/>
      <c r="AB78" s="163" t="s">
        <v>347</v>
      </c>
    </row>
    <row r="79" spans="1:28" s="73" customFormat="1" ht="11.25" customHeight="1" x14ac:dyDescent="0.3">
      <c r="B79" s="75"/>
      <c r="C79" s="75"/>
      <c r="D79" s="83"/>
      <c r="E79" s="75"/>
      <c r="F79" s="75"/>
      <c r="G79" s="75"/>
      <c r="H79" s="75"/>
      <c r="I79" s="75"/>
      <c r="J79" s="83"/>
      <c r="K79" s="75"/>
      <c r="L79" s="75"/>
      <c r="M79" s="75"/>
      <c r="N79" s="75"/>
    </row>
    <row r="80" spans="1:28" s="73" customFormat="1" ht="11.25" customHeight="1" x14ac:dyDescent="0.3"/>
    <row r="81" spans="15:28" s="73" customFormat="1" ht="11.25" customHeight="1" x14ac:dyDescent="0.3"/>
    <row r="82" spans="15:28" s="73" customFormat="1" ht="11.25" customHeight="1" x14ac:dyDescent="0.3"/>
    <row r="83" spans="15:28" s="73" customFormat="1" ht="11.25" customHeight="1" x14ac:dyDescent="0.3"/>
    <row r="84" spans="15:28" s="73" customFormat="1" ht="11.25" customHeight="1" x14ac:dyDescent="0.3"/>
    <row r="85" spans="15:28" s="73" customFormat="1" ht="11.25" customHeight="1" x14ac:dyDescent="0.3"/>
    <row r="86" spans="15:28" s="73" customFormat="1" ht="11.25" customHeight="1" x14ac:dyDescent="0.3"/>
    <row r="87" spans="15:28" s="73" customFormat="1" ht="11.25" customHeight="1" x14ac:dyDescent="0.3"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</row>
    <row r="88" spans="15:28" s="73" customFormat="1" ht="11.25" customHeight="1" x14ac:dyDescent="0.3"/>
    <row r="89" spans="15:28" s="73" customFormat="1" ht="11.25" customHeight="1" x14ac:dyDescent="0.3"/>
    <row r="90" spans="15:28" s="73" customFormat="1" ht="11.25" customHeight="1" x14ac:dyDescent="0.3"/>
    <row r="91" spans="15:28" s="73" customFormat="1" ht="11.25" customHeight="1" x14ac:dyDescent="0.3"/>
    <row r="92" spans="15:28" s="73" customFormat="1" ht="12" customHeight="1" x14ac:dyDescent="0.3"/>
    <row r="93" spans="15:28" s="61" customFormat="1" ht="10.199999999999999" x14ac:dyDescent="0.2"/>
    <row r="94" spans="15:28" s="81" customFormat="1" ht="11.25" customHeight="1" x14ac:dyDescent="0.2"/>
    <row r="95" spans="15:28" s="81" customFormat="1" ht="10.199999999999999" x14ac:dyDescent="0.2"/>
    <row r="96" spans="15:28" s="81" customFormat="1" ht="10.199999999999999" x14ac:dyDescent="0.2"/>
    <row r="97" spans="1:14" s="81" customFormat="1" ht="10.199999999999999" x14ac:dyDescent="0.2"/>
    <row r="98" spans="1:14" s="81" customFormat="1" ht="11.25" customHeight="1" x14ac:dyDescent="0.2">
      <c r="A98" s="73"/>
      <c r="B98" s="73"/>
      <c r="C98" s="73"/>
      <c r="D98" s="76"/>
      <c r="E98" s="75"/>
      <c r="F98" s="75"/>
      <c r="G98" s="75"/>
      <c r="H98" s="75"/>
      <c r="I98" s="74"/>
      <c r="J98" s="76"/>
      <c r="K98" s="75"/>
      <c r="L98" s="75"/>
      <c r="M98" s="75"/>
      <c r="N98" s="75"/>
    </row>
    <row r="99" spans="1:14" s="81" customFormat="1" ht="11.25" customHeight="1" x14ac:dyDescent="0.2">
      <c r="A99" s="73"/>
      <c r="B99" s="73"/>
      <c r="C99" s="73"/>
      <c r="D99" s="76"/>
      <c r="E99" s="75"/>
      <c r="F99" s="75"/>
      <c r="G99" s="75"/>
      <c r="H99" s="75" t="str">
        <f t="shared" ref="H99:H137" si="20">IF(AND(F99&gt;0,G99&gt;0),G99*100/F99,"")</f>
        <v/>
      </c>
      <c r="I99" s="74"/>
      <c r="J99" s="76"/>
      <c r="K99" s="75"/>
      <c r="L99" s="75"/>
      <c r="M99" s="75"/>
      <c r="N99" s="75" t="str">
        <f t="shared" ref="N99:N137" si="21">IF(AND(L99&gt;0,M99&gt;0),M99*100/L99,"")</f>
        <v/>
      </c>
    </row>
    <row r="100" spans="1:14" s="81" customFormat="1" ht="11.25" customHeight="1" x14ac:dyDescent="0.2">
      <c r="A100" s="73"/>
      <c r="B100" s="73"/>
      <c r="C100" s="73"/>
      <c r="D100" s="76"/>
      <c r="E100" s="75"/>
      <c r="F100" s="75"/>
      <c r="G100" s="75"/>
      <c r="H100" s="75" t="str">
        <f t="shared" si="20"/>
        <v/>
      </c>
      <c r="I100" s="74"/>
      <c r="J100" s="76"/>
      <c r="K100" s="75"/>
      <c r="L100" s="75"/>
      <c r="M100" s="75"/>
      <c r="N100" s="75" t="str">
        <f t="shared" si="21"/>
        <v/>
      </c>
    </row>
    <row r="101" spans="1:14" ht="11.25" customHeight="1" x14ac:dyDescent="0.15">
      <c r="A101" s="73"/>
      <c r="B101" s="73"/>
      <c r="C101" s="73"/>
      <c r="D101" s="76"/>
      <c r="E101" s="75"/>
      <c r="F101" s="75"/>
      <c r="G101" s="75"/>
      <c r="H101" s="75" t="str">
        <f t="shared" si="20"/>
        <v/>
      </c>
      <c r="I101" s="74"/>
      <c r="J101" s="76"/>
      <c r="K101" s="75"/>
      <c r="L101" s="75"/>
      <c r="M101" s="75"/>
      <c r="N101" s="75" t="str">
        <f t="shared" si="21"/>
        <v/>
      </c>
    </row>
    <row r="102" spans="1:14" ht="11.25" customHeight="1" x14ac:dyDescent="0.15">
      <c r="A102" s="73"/>
      <c r="B102" s="73"/>
      <c r="C102" s="73"/>
      <c r="D102" s="76"/>
      <c r="E102" s="75"/>
      <c r="F102" s="75"/>
      <c r="G102" s="75"/>
      <c r="H102" s="75" t="str">
        <f t="shared" si="20"/>
        <v/>
      </c>
      <c r="I102" s="74"/>
      <c r="J102" s="76"/>
      <c r="K102" s="75"/>
      <c r="L102" s="75"/>
      <c r="M102" s="75"/>
      <c r="N102" s="75" t="str">
        <f t="shared" si="21"/>
        <v/>
      </c>
    </row>
    <row r="103" spans="1:14" ht="11.25" customHeight="1" x14ac:dyDescent="0.15">
      <c r="A103" s="73"/>
      <c r="B103" s="73"/>
      <c r="C103" s="73"/>
      <c r="D103" s="76"/>
      <c r="E103" s="75"/>
      <c r="F103" s="75"/>
      <c r="G103" s="75"/>
      <c r="H103" s="75" t="str">
        <f t="shared" si="20"/>
        <v/>
      </c>
      <c r="I103" s="74"/>
      <c r="J103" s="76"/>
      <c r="K103" s="75"/>
      <c r="L103" s="75"/>
      <c r="M103" s="75"/>
      <c r="N103" s="75" t="str">
        <f t="shared" si="21"/>
        <v/>
      </c>
    </row>
    <row r="104" spans="1:14" ht="11.25" customHeight="1" x14ac:dyDescent="0.15">
      <c r="A104" s="73"/>
      <c r="B104" s="73"/>
      <c r="C104" s="73"/>
      <c r="D104" s="76"/>
      <c r="E104" s="75"/>
      <c r="F104" s="75"/>
      <c r="G104" s="75"/>
      <c r="H104" s="75" t="str">
        <f t="shared" si="20"/>
        <v/>
      </c>
      <c r="I104" s="74"/>
      <c r="J104" s="76"/>
      <c r="K104" s="75"/>
      <c r="L104" s="75"/>
      <c r="M104" s="75"/>
      <c r="N104" s="75" t="str">
        <f t="shared" si="21"/>
        <v/>
      </c>
    </row>
    <row r="105" spans="1:14" ht="11.25" customHeight="1" x14ac:dyDescent="0.15">
      <c r="A105" s="73"/>
      <c r="B105" s="73"/>
      <c r="C105" s="73"/>
      <c r="D105" s="76"/>
      <c r="E105" s="75"/>
      <c r="F105" s="75"/>
      <c r="G105" s="75"/>
      <c r="H105" s="75" t="str">
        <f t="shared" si="20"/>
        <v/>
      </c>
      <c r="I105" s="74"/>
      <c r="J105" s="76"/>
      <c r="K105" s="75"/>
      <c r="L105" s="75"/>
      <c r="M105" s="75"/>
      <c r="N105" s="75" t="str">
        <f t="shared" si="21"/>
        <v/>
      </c>
    </row>
    <row r="106" spans="1:14" ht="11.25" customHeight="1" x14ac:dyDescent="0.15">
      <c r="A106" s="73"/>
      <c r="B106" s="73"/>
      <c r="C106" s="73"/>
      <c r="D106" s="76"/>
      <c r="E106" s="75"/>
      <c r="F106" s="75"/>
      <c r="G106" s="75"/>
      <c r="H106" s="75" t="str">
        <f t="shared" si="20"/>
        <v/>
      </c>
      <c r="I106" s="74"/>
      <c r="J106" s="76"/>
      <c r="K106" s="75"/>
      <c r="L106" s="75"/>
      <c r="M106" s="75"/>
      <c r="N106" s="75" t="str">
        <f t="shared" si="21"/>
        <v/>
      </c>
    </row>
    <row r="107" spans="1:14" ht="11.25" customHeight="1" x14ac:dyDescent="0.15">
      <c r="A107" s="73"/>
      <c r="B107" s="73"/>
      <c r="C107" s="73"/>
      <c r="D107" s="76"/>
      <c r="E107" s="75"/>
      <c r="F107" s="75"/>
      <c r="G107" s="75"/>
      <c r="H107" s="75" t="str">
        <f t="shared" si="20"/>
        <v/>
      </c>
      <c r="I107" s="74"/>
      <c r="J107" s="76"/>
      <c r="K107" s="75"/>
      <c r="L107" s="75"/>
      <c r="M107" s="75"/>
      <c r="N107" s="75" t="str">
        <f t="shared" si="21"/>
        <v/>
      </c>
    </row>
    <row r="108" spans="1:14" ht="11.25" customHeight="1" x14ac:dyDescent="0.15">
      <c r="A108" s="73"/>
      <c r="B108" s="73"/>
      <c r="C108" s="73"/>
      <c r="D108" s="76"/>
      <c r="E108" s="75"/>
      <c r="F108" s="75"/>
      <c r="G108" s="75"/>
      <c r="H108" s="75" t="str">
        <f t="shared" si="20"/>
        <v/>
      </c>
      <c r="I108" s="74"/>
      <c r="J108" s="76"/>
      <c r="K108" s="75"/>
      <c r="L108" s="75"/>
      <c r="M108" s="75"/>
      <c r="N108" s="75" t="str">
        <f t="shared" si="21"/>
        <v/>
      </c>
    </row>
    <row r="109" spans="1:14" ht="11.25" customHeight="1" x14ac:dyDescent="0.15">
      <c r="A109" s="73"/>
      <c r="B109" s="73"/>
      <c r="C109" s="73"/>
      <c r="D109" s="76"/>
      <c r="E109" s="75"/>
      <c r="F109" s="75"/>
      <c r="G109" s="75"/>
      <c r="H109" s="75" t="str">
        <f t="shared" si="20"/>
        <v/>
      </c>
      <c r="I109" s="74"/>
      <c r="J109" s="76"/>
      <c r="K109" s="75"/>
      <c r="L109" s="75"/>
      <c r="M109" s="75"/>
      <c r="N109" s="75" t="str">
        <f t="shared" si="21"/>
        <v/>
      </c>
    </row>
    <row r="110" spans="1:14" ht="11.25" customHeight="1" x14ac:dyDescent="0.15">
      <c r="A110" s="73"/>
      <c r="B110" s="73"/>
      <c r="C110" s="73"/>
      <c r="D110" s="76"/>
      <c r="E110" s="75"/>
      <c r="F110" s="75"/>
      <c r="G110" s="75"/>
      <c r="H110" s="75" t="str">
        <f t="shared" si="20"/>
        <v/>
      </c>
      <c r="I110" s="74"/>
      <c r="J110" s="76"/>
      <c r="K110" s="75"/>
      <c r="L110" s="75"/>
      <c r="M110" s="75"/>
      <c r="N110" s="75" t="str">
        <f t="shared" si="21"/>
        <v/>
      </c>
    </row>
    <row r="111" spans="1:14" ht="11.25" customHeight="1" x14ac:dyDescent="0.15">
      <c r="A111" s="73"/>
      <c r="B111" s="73"/>
      <c r="C111" s="73"/>
      <c r="D111" s="76"/>
      <c r="E111" s="75"/>
      <c r="F111" s="75"/>
      <c r="G111" s="75"/>
      <c r="H111" s="75" t="str">
        <f t="shared" si="20"/>
        <v/>
      </c>
      <c r="I111" s="74"/>
      <c r="J111" s="76"/>
      <c r="K111" s="75"/>
      <c r="L111" s="75"/>
      <c r="M111" s="75"/>
      <c r="N111" s="75" t="str">
        <f t="shared" si="21"/>
        <v/>
      </c>
    </row>
    <row r="112" spans="1:14" ht="11.25" customHeight="1" x14ac:dyDescent="0.15">
      <c r="A112" s="73"/>
      <c r="B112" s="73"/>
      <c r="C112" s="73"/>
      <c r="D112" s="76"/>
      <c r="E112" s="75"/>
      <c r="F112" s="75"/>
      <c r="G112" s="75"/>
      <c r="H112" s="75" t="str">
        <f t="shared" si="20"/>
        <v/>
      </c>
      <c r="I112" s="74"/>
      <c r="J112" s="76"/>
      <c r="K112" s="75"/>
      <c r="L112" s="75"/>
      <c r="M112" s="75"/>
      <c r="N112" s="75" t="str">
        <f t="shared" si="21"/>
        <v/>
      </c>
    </row>
    <row r="113" spans="1:28" ht="11.25" customHeight="1" x14ac:dyDescent="0.15">
      <c r="A113" s="73"/>
      <c r="B113" s="73"/>
      <c r="C113" s="73"/>
      <c r="D113" s="76"/>
      <c r="E113" s="75"/>
      <c r="F113" s="75"/>
      <c r="G113" s="75"/>
      <c r="H113" s="75" t="str">
        <f t="shared" si="20"/>
        <v/>
      </c>
      <c r="I113" s="74"/>
      <c r="J113" s="76"/>
      <c r="K113" s="75"/>
      <c r="L113" s="75"/>
      <c r="M113" s="75"/>
      <c r="N113" s="75" t="str">
        <f t="shared" si="21"/>
        <v/>
      </c>
    </row>
    <row r="114" spans="1:28" ht="11.25" customHeight="1" x14ac:dyDescent="0.15">
      <c r="A114" s="73"/>
      <c r="B114" s="73"/>
      <c r="C114" s="73"/>
      <c r="D114" s="76"/>
      <c r="E114" s="75"/>
      <c r="F114" s="75"/>
      <c r="G114" s="75"/>
      <c r="H114" s="75" t="str">
        <f t="shared" si="20"/>
        <v/>
      </c>
      <c r="I114" s="74"/>
      <c r="J114" s="76"/>
      <c r="K114" s="75"/>
      <c r="L114" s="75"/>
      <c r="M114" s="75"/>
      <c r="N114" s="75" t="str">
        <f t="shared" si="21"/>
        <v/>
      </c>
    </row>
    <row r="115" spans="1:28" ht="11.25" customHeight="1" x14ac:dyDescent="0.15">
      <c r="A115" s="73"/>
      <c r="B115" s="73"/>
      <c r="C115" s="73"/>
      <c r="D115" s="76"/>
      <c r="E115" s="75"/>
      <c r="F115" s="75"/>
      <c r="G115" s="75"/>
      <c r="H115" s="75" t="str">
        <f t="shared" si="20"/>
        <v/>
      </c>
      <c r="I115" s="74"/>
      <c r="J115" s="76"/>
      <c r="K115" s="75"/>
      <c r="L115" s="75"/>
      <c r="M115" s="75"/>
      <c r="N115" s="75" t="str">
        <f t="shared" si="21"/>
        <v/>
      </c>
    </row>
    <row r="116" spans="1:28" ht="11.25" customHeight="1" x14ac:dyDescent="0.15">
      <c r="A116" s="73"/>
      <c r="B116" s="73"/>
      <c r="C116" s="73"/>
      <c r="D116" s="76"/>
      <c r="E116" s="75"/>
      <c r="F116" s="75"/>
      <c r="G116" s="75"/>
      <c r="H116" s="75" t="str">
        <f t="shared" si="20"/>
        <v/>
      </c>
      <c r="I116" s="74"/>
      <c r="J116" s="76"/>
      <c r="K116" s="75"/>
      <c r="L116" s="75"/>
      <c r="M116" s="75"/>
      <c r="N116" s="75" t="str">
        <f t="shared" si="21"/>
        <v/>
      </c>
    </row>
    <row r="117" spans="1:28" ht="11.25" customHeight="1" x14ac:dyDescent="0.15">
      <c r="A117" s="73"/>
      <c r="B117" s="73"/>
      <c r="C117" s="73"/>
      <c r="D117" s="76"/>
      <c r="E117" s="75"/>
      <c r="F117" s="75"/>
      <c r="G117" s="75"/>
      <c r="H117" s="75" t="str">
        <f t="shared" si="20"/>
        <v/>
      </c>
      <c r="I117" s="74"/>
      <c r="J117" s="76"/>
      <c r="K117" s="75"/>
      <c r="L117" s="75"/>
      <c r="M117" s="75"/>
      <c r="N117" s="75" t="str">
        <f t="shared" si="21"/>
        <v/>
      </c>
    </row>
    <row r="118" spans="1:28" ht="11.25" customHeight="1" x14ac:dyDescent="0.15">
      <c r="A118" s="73"/>
      <c r="B118" s="73"/>
      <c r="C118" s="73"/>
      <c r="D118" s="76"/>
      <c r="E118" s="75"/>
      <c r="F118" s="75"/>
      <c r="G118" s="75"/>
      <c r="H118" s="75" t="str">
        <f t="shared" si="20"/>
        <v/>
      </c>
      <c r="I118" s="74"/>
      <c r="J118" s="76"/>
      <c r="K118" s="75"/>
      <c r="L118" s="75"/>
      <c r="M118" s="75"/>
      <c r="N118" s="75" t="str">
        <f t="shared" si="21"/>
        <v/>
      </c>
    </row>
    <row r="119" spans="1:28" ht="11.25" customHeight="1" x14ac:dyDescent="0.15">
      <c r="A119" s="73"/>
      <c r="B119" s="73"/>
      <c r="C119" s="73"/>
      <c r="D119" s="76"/>
      <c r="E119" s="75"/>
      <c r="F119" s="75"/>
      <c r="G119" s="75"/>
      <c r="H119" s="75" t="str">
        <f t="shared" si="20"/>
        <v/>
      </c>
      <c r="I119" s="74"/>
      <c r="J119" s="76"/>
      <c r="K119" s="75"/>
      <c r="L119" s="75"/>
      <c r="M119" s="75"/>
      <c r="N119" s="75" t="str">
        <f t="shared" si="21"/>
        <v/>
      </c>
    </row>
    <row r="120" spans="1:28" ht="11.25" customHeight="1" x14ac:dyDescent="0.15">
      <c r="A120" s="73"/>
      <c r="B120" s="73"/>
      <c r="C120" s="73"/>
      <c r="D120" s="76"/>
      <c r="E120" s="75"/>
      <c r="F120" s="75"/>
      <c r="G120" s="75"/>
      <c r="H120" s="75" t="str">
        <f t="shared" si="20"/>
        <v/>
      </c>
      <c r="I120" s="74"/>
      <c r="J120" s="76"/>
      <c r="K120" s="75"/>
      <c r="L120" s="75"/>
      <c r="M120" s="75"/>
      <c r="N120" s="75" t="str">
        <f t="shared" si="21"/>
        <v/>
      </c>
    </row>
    <row r="121" spans="1:28" ht="11.25" customHeight="1" x14ac:dyDescent="0.15">
      <c r="A121" s="73"/>
      <c r="B121" s="73"/>
      <c r="C121" s="73"/>
      <c r="D121" s="76"/>
      <c r="E121" s="75"/>
      <c r="F121" s="75"/>
      <c r="G121" s="75"/>
      <c r="H121" s="75" t="str">
        <f t="shared" si="20"/>
        <v/>
      </c>
      <c r="I121" s="74"/>
      <c r="J121" s="76"/>
      <c r="K121" s="75"/>
      <c r="L121" s="75"/>
      <c r="M121" s="75"/>
      <c r="N121" s="75" t="str">
        <f t="shared" si="21"/>
        <v/>
      </c>
    </row>
    <row r="122" spans="1:28" ht="11.25" customHeight="1" x14ac:dyDescent="0.15">
      <c r="A122" s="73"/>
      <c r="B122" s="73"/>
      <c r="C122" s="73"/>
      <c r="D122" s="76"/>
      <c r="E122" s="75"/>
      <c r="F122" s="75"/>
      <c r="G122" s="75"/>
      <c r="H122" s="75" t="str">
        <f t="shared" si="20"/>
        <v/>
      </c>
      <c r="I122" s="74"/>
      <c r="J122" s="76"/>
      <c r="K122" s="75"/>
      <c r="L122" s="75"/>
      <c r="M122" s="75"/>
      <c r="N122" s="75" t="str">
        <f t="shared" si="21"/>
        <v/>
      </c>
    </row>
    <row r="123" spans="1:28" ht="11.25" customHeight="1" x14ac:dyDescent="0.15">
      <c r="A123" s="73"/>
      <c r="B123" s="73"/>
      <c r="C123" s="73"/>
      <c r="D123" s="76"/>
      <c r="E123" s="75"/>
      <c r="F123" s="75"/>
      <c r="G123" s="75"/>
      <c r="H123" s="75" t="str">
        <f t="shared" si="20"/>
        <v/>
      </c>
      <c r="I123" s="74"/>
      <c r="J123" s="76"/>
      <c r="K123" s="75"/>
      <c r="L123" s="75"/>
      <c r="M123" s="75"/>
      <c r="N123" s="75" t="str">
        <f t="shared" si="21"/>
        <v/>
      </c>
    </row>
    <row r="124" spans="1:28" ht="11.25" customHeight="1" x14ac:dyDescent="0.15">
      <c r="A124" s="73"/>
      <c r="B124" s="73"/>
      <c r="C124" s="73"/>
      <c r="D124" s="76"/>
      <c r="E124" s="75"/>
      <c r="F124" s="75"/>
      <c r="G124" s="75"/>
      <c r="H124" s="75" t="str">
        <f t="shared" si="20"/>
        <v/>
      </c>
      <c r="I124" s="74"/>
      <c r="J124" s="76"/>
      <c r="K124" s="75"/>
      <c r="L124" s="75"/>
      <c r="M124" s="75"/>
      <c r="N124" s="75" t="str">
        <f t="shared" si="21"/>
        <v/>
      </c>
    </row>
    <row r="125" spans="1:28" ht="11.25" customHeight="1" x14ac:dyDescent="0.15">
      <c r="A125" s="73"/>
      <c r="B125" s="73"/>
      <c r="C125" s="73"/>
      <c r="D125" s="76"/>
      <c r="E125" s="75"/>
      <c r="F125" s="75"/>
      <c r="G125" s="75"/>
      <c r="H125" s="75" t="str">
        <f t="shared" si="20"/>
        <v/>
      </c>
      <c r="I125" s="74"/>
      <c r="J125" s="76"/>
      <c r="K125" s="75"/>
      <c r="L125" s="75"/>
      <c r="M125" s="75"/>
      <c r="N125" s="75" t="str">
        <f t="shared" si="21"/>
        <v/>
      </c>
    </row>
    <row r="126" spans="1:28" ht="11.25" customHeight="1" x14ac:dyDescent="0.15">
      <c r="A126" s="73"/>
      <c r="B126" s="73"/>
      <c r="C126" s="73"/>
      <c r="D126" s="76"/>
      <c r="E126" s="75"/>
      <c r="F126" s="75"/>
      <c r="G126" s="75"/>
      <c r="H126" s="75" t="str">
        <f t="shared" si="20"/>
        <v/>
      </c>
      <c r="I126" s="74"/>
      <c r="J126" s="76"/>
      <c r="K126" s="75"/>
      <c r="L126" s="75"/>
      <c r="M126" s="75"/>
      <c r="N126" s="75" t="str">
        <f t="shared" si="21"/>
        <v/>
      </c>
    </row>
    <row r="127" spans="1:28" ht="11.25" customHeight="1" x14ac:dyDescent="0.15">
      <c r="A127" s="73"/>
      <c r="B127" s="73"/>
      <c r="C127" s="73"/>
      <c r="D127" s="76"/>
      <c r="E127" s="75"/>
      <c r="F127" s="75"/>
      <c r="G127" s="75"/>
      <c r="H127" s="75" t="str">
        <f t="shared" si="20"/>
        <v/>
      </c>
      <c r="I127" s="74"/>
      <c r="J127" s="76"/>
      <c r="K127" s="75"/>
      <c r="L127" s="75"/>
      <c r="M127" s="75"/>
      <c r="N127" s="75" t="str">
        <f t="shared" si="21"/>
        <v/>
      </c>
    </row>
    <row r="128" spans="1:28" ht="11.25" customHeight="1" x14ac:dyDescent="0.15">
      <c r="A128" s="73"/>
      <c r="B128" s="73"/>
      <c r="C128" s="73"/>
      <c r="D128" s="76"/>
      <c r="E128" s="75"/>
      <c r="F128" s="75"/>
      <c r="G128" s="75"/>
      <c r="H128" s="75" t="str">
        <f t="shared" si="20"/>
        <v/>
      </c>
      <c r="I128" s="74"/>
      <c r="J128" s="76"/>
      <c r="K128" s="75"/>
      <c r="L128" s="75"/>
      <c r="M128" s="75"/>
      <c r="N128" s="75" t="str">
        <f t="shared" si="21"/>
        <v/>
      </c>
      <c r="O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</row>
    <row r="129" spans="1:28" ht="11.25" customHeight="1" x14ac:dyDescent="0.15">
      <c r="A129" s="73"/>
      <c r="B129" s="73"/>
      <c r="C129" s="73"/>
      <c r="D129" s="76"/>
      <c r="E129" s="75"/>
      <c r="F129" s="75"/>
      <c r="G129" s="75"/>
      <c r="H129" s="75" t="str">
        <f t="shared" si="20"/>
        <v/>
      </c>
      <c r="I129" s="74"/>
      <c r="J129" s="76"/>
      <c r="K129" s="75"/>
      <c r="L129" s="75"/>
      <c r="M129" s="75"/>
      <c r="N129" s="75" t="str">
        <f t="shared" si="21"/>
        <v/>
      </c>
      <c r="O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</row>
    <row r="130" spans="1:28" ht="11.25" customHeight="1" x14ac:dyDescent="0.15">
      <c r="A130" s="73"/>
      <c r="B130" s="73"/>
      <c r="C130" s="73"/>
      <c r="D130" s="76"/>
      <c r="E130" s="75"/>
      <c r="F130" s="75"/>
      <c r="G130" s="75"/>
      <c r="H130" s="75" t="str">
        <f t="shared" si="20"/>
        <v/>
      </c>
      <c r="I130" s="74"/>
      <c r="J130" s="76"/>
      <c r="K130" s="75"/>
      <c r="L130" s="75"/>
      <c r="M130" s="75"/>
      <c r="N130" s="75" t="str">
        <f t="shared" si="21"/>
        <v/>
      </c>
      <c r="O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</row>
    <row r="131" spans="1:28" ht="11.25" customHeight="1" x14ac:dyDescent="0.15">
      <c r="A131" s="73"/>
      <c r="B131" s="73"/>
      <c r="C131" s="73"/>
      <c r="D131" s="76"/>
      <c r="E131" s="75"/>
      <c r="F131" s="75"/>
      <c r="G131" s="75"/>
      <c r="H131" s="75" t="str">
        <f t="shared" si="20"/>
        <v/>
      </c>
      <c r="I131" s="74"/>
      <c r="J131" s="76"/>
      <c r="K131" s="75"/>
      <c r="L131" s="75"/>
      <c r="M131" s="75"/>
      <c r="N131" s="75" t="str">
        <f t="shared" si="21"/>
        <v/>
      </c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</row>
    <row r="132" spans="1:28" ht="11.25" customHeight="1" x14ac:dyDescent="0.15">
      <c r="A132" s="73"/>
      <c r="B132" s="73"/>
      <c r="C132" s="73"/>
      <c r="D132" s="76"/>
      <c r="E132" s="75"/>
      <c r="F132" s="75"/>
      <c r="G132" s="75"/>
      <c r="H132" s="75" t="str">
        <f t="shared" si="20"/>
        <v/>
      </c>
      <c r="I132" s="74"/>
      <c r="J132" s="76"/>
      <c r="K132" s="75"/>
      <c r="L132" s="75"/>
      <c r="M132" s="75"/>
      <c r="N132" s="75" t="str">
        <f t="shared" si="21"/>
        <v/>
      </c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</row>
    <row r="133" spans="1:28" ht="11.4" x14ac:dyDescent="0.15">
      <c r="A133" s="73"/>
      <c r="B133" s="73"/>
      <c r="C133" s="73"/>
      <c r="D133" s="76"/>
      <c r="E133" s="75"/>
      <c r="F133" s="75"/>
      <c r="G133" s="75"/>
      <c r="H133" s="75" t="str">
        <f t="shared" si="20"/>
        <v/>
      </c>
      <c r="I133" s="74"/>
      <c r="J133" s="76"/>
      <c r="K133" s="75"/>
      <c r="L133" s="75"/>
      <c r="M133" s="75"/>
      <c r="N133" s="75" t="str">
        <f t="shared" si="21"/>
        <v/>
      </c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</row>
    <row r="134" spans="1:28" ht="11.4" x14ac:dyDescent="0.15">
      <c r="A134" s="73"/>
      <c r="B134" s="73"/>
      <c r="C134" s="73"/>
      <c r="D134" s="76"/>
      <c r="E134" s="75"/>
      <c r="F134" s="75"/>
      <c r="G134" s="75"/>
      <c r="H134" s="75" t="str">
        <f t="shared" si="20"/>
        <v/>
      </c>
      <c r="I134" s="74"/>
      <c r="J134" s="76"/>
      <c r="K134" s="75"/>
      <c r="L134" s="75"/>
      <c r="M134" s="75"/>
      <c r="N134" s="75" t="str">
        <f t="shared" si="21"/>
        <v/>
      </c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</row>
    <row r="135" spans="1:28" ht="11.4" x14ac:dyDescent="0.15">
      <c r="A135" s="73"/>
      <c r="B135" s="73"/>
      <c r="C135" s="73"/>
      <c r="D135" s="76"/>
      <c r="E135" s="75"/>
      <c r="F135" s="75"/>
      <c r="G135" s="75"/>
      <c r="H135" s="75" t="str">
        <f t="shared" si="20"/>
        <v/>
      </c>
      <c r="I135" s="74"/>
      <c r="J135" s="76"/>
      <c r="K135" s="75"/>
      <c r="L135" s="75"/>
      <c r="M135" s="75"/>
      <c r="N135" s="75" t="str">
        <f t="shared" si="21"/>
        <v/>
      </c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</row>
    <row r="136" spans="1:28" ht="11.4" x14ac:dyDescent="0.15">
      <c r="A136" s="73"/>
      <c r="B136" s="73"/>
      <c r="C136" s="73"/>
      <c r="D136" s="76"/>
      <c r="E136" s="75"/>
      <c r="F136" s="75"/>
      <c r="G136" s="75"/>
      <c r="H136" s="75" t="str">
        <f t="shared" si="20"/>
        <v/>
      </c>
      <c r="I136" s="74"/>
      <c r="J136" s="76"/>
      <c r="K136" s="75"/>
      <c r="L136" s="75"/>
      <c r="M136" s="75"/>
      <c r="N136" s="75" t="str">
        <f t="shared" si="21"/>
        <v/>
      </c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</row>
    <row r="137" spans="1:28" ht="11.4" x14ac:dyDescent="0.15">
      <c r="A137" s="73"/>
      <c r="B137" s="73"/>
      <c r="C137" s="73"/>
      <c r="D137" s="76"/>
      <c r="E137" s="75"/>
      <c r="F137" s="75"/>
      <c r="G137" s="75"/>
      <c r="H137" s="75" t="str">
        <f t="shared" si="20"/>
        <v/>
      </c>
      <c r="I137" s="74"/>
      <c r="J137" s="76"/>
      <c r="K137" s="75"/>
      <c r="L137" s="75"/>
      <c r="M137" s="75"/>
      <c r="N137" s="75" t="str">
        <f t="shared" si="21"/>
        <v/>
      </c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</row>
    <row r="138" spans="1:28" ht="11.4" x14ac:dyDescent="0.15">
      <c r="A138" s="73"/>
      <c r="B138" s="79"/>
      <c r="C138" s="73"/>
      <c r="D138" s="74"/>
      <c r="E138" s="75"/>
      <c r="F138" s="75"/>
      <c r="G138" s="75"/>
      <c r="H138" s="75"/>
      <c r="I138" s="74"/>
      <c r="J138" s="74"/>
      <c r="K138" s="80"/>
      <c r="L138" s="80"/>
      <c r="M138" s="80"/>
      <c r="N138" s="74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</row>
    <row r="139" spans="1:28" ht="11.4" x14ac:dyDescent="0.15">
      <c r="A139" s="73"/>
      <c r="B139" s="73"/>
      <c r="C139" s="73"/>
      <c r="D139" s="74"/>
      <c r="E139" s="75"/>
      <c r="F139" s="75"/>
      <c r="G139" s="75"/>
      <c r="H139" s="75"/>
      <c r="I139" s="74"/>
      <c r="J139" s="74"/>
      <c r="K139" s="74"/>
      <c r="L139" s="74"/>
      <c r="M139" s="74"/>
      <c r="N139" s="74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</row>
    <row r="140" spans="1:28" ht="11.4" x14ac:dyDescent="0.15">
      <c r="A140" s="77"/>
      <c r="B140" s="73"/>
      <c r="C140" s="73"/>
      <c r="D140" s="74"/>
      <c r="E140" s="75"/>
      <c r="F140" s="75"/>
      <c r="G140" s="75"/>
      <c r="H140" s="75"/>
      <c r="I140" s="74"/>
      <c r="J140" s="74"/>
      <c r="K140" s="74"/>
      <c r="L140" s="74"/>
      <c r="M140" s="74"/>
      <c r="N140" s="74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</row>
    <row r="141" spans="1:28" ht="11.4" x14ac:dyDescent="0.15">
      <c r="A141" s="77"/>
      <c r="B141" s="73"/>
      <c r="C141" s="73"/>
      <c r="D141" s="74"/>
      <c r="E141" s="75"/>
      <c r="F141" s="75"/>
      <c r="G141" s="75"/>
      <c r="H141" s="75"/>
      <c r="I141" s="74"/>
      <c r="J141" s="74"/>
      <c r="K141" s="74"/>
      <c r="L141" s="74"/>
      <c r="M141" s="74"/>
      <c r="N141" s="74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</row>
    <row r="142" spans="1:28" ht="11.4" x14ac:dyDescent="0.15">
      <c r="A142" s="77"/>
      <c r="B142" s="73"/>
      <c r="C142" s="73"/>
      <c r="D142" s="74"/>
      <c r="E142" s="75"/>
      <c r="F142" s="75"/>
      <c r="G142" s="75"/>
      <c r="H142" s="75"/>
      <c r="I142" s="74"/>
      <c r="J142" s="74"/>
      <c r="K142" s="74"/>
      <c r="L142" s="74"/>
      <c r="M142" s="74"/>
      <c r="N142" s="74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</row>
    <row r="143" spans="1:28" ht="11.4" x14ac:dyDescent="0.15">
      <c r="A143" s="77"/>
      <c r="B143" s="73"/>
      <c r="C143" s="73"/>
      <c r="D143" s="74"/>
      <c r="E143" s="75"/>
      <c r="F143" s="75"/>
      <c r="G143" s="75"/>
      <c r="H143" s="75"/>
      <c r="I143" s="74"/>
      <c r="J143" s="74"/>
      <c r="K143" s="74"/>
      <c r="L143" s="74"/>
      <c r="M143" s="74"/>
      <c r="N143" s="74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</row>
    <row r="144" spans="1:28" ht="11.4" x14ac:dyDescent="0.15">
      <c r="N144" s="74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</row>
    <row r="145" spans="14:28" ht="10.199999999999999" x14ac:dyDescent="0.2">
      <c r="N145" s="61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</row>
    <row r="146" spans="14:28" ht="11.4" x14ac:dyDescent="0.2">
      <c r="N146" s="78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</row>
    <row r="147" spans="14:28" ht="11.4" x14ac:dyDescent="0.2">
      <c r="N147" s="78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</row>
    <row r="148" spans="14:28" ht="11.4" x14ac:dyDescent="0.2">
      <c r="N148" s="78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</row>
    <row r="149" spans="14:28" ht="11.4" x14ac:dyDescent="0.2">
      <c r="N149" s="78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</row>
    <row r="150" spans="14:28" ht="11.4" x14ac:dyDescent="0.2">
      <c r="N150" s="78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</row>
    <row r="151" spans="14:28" ht="11.4" x14ac:dyDescent="0.2">
      <c r="N151" s="78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</row>
    <row r="152" spans="14:28" ht="11.4" x14ac:dyDescent="0.2">
      <c r="N152" s="78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</row>
    <row r="153" spans="14:28" ht="11.4" x14ac:dyDescent="0.2">
      <c r="N153" s="78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</row>
    <row r="154" spans="14:28" ht="11.4" x14ac:dyDescent="0.2">
      <c r="N154" s="78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</row>
    <row r="155" spans="14:28" ht="11.4" x14ac:dyDescent="0.2">
      <c r="N155" s="78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</row>
    <row r="156" spans="14:28" ht="11.4" x14ac:dyDescent="0.2">
      <c r="N156" s="78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</row>
    <row r="157" spans="14:28" ht="11.4" x14ac:dyDescent="0.2">
      <c r="N157" s="78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</row>
    <row r="158" spans="14:28" ht="11.4" x14ac:dyDescent="0.2">
      <c r="N158" s="78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</row>
    <row r="159" spans="14:28" ht="11.4" x14ac:dyDescent="0.2">
      <c r="N159" s="78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</row>
    <row r="160" spans="14:28" ht="11.4" x14ac:dyDescent="0.2">
      <c r="N160" s="78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</row>
  </sheetData>
  <mergeCells count="8">
    <mergeCell ref="O78:AB78"/>
    <mergeCell ref="O87:AB87"/>
    <mergeCell ref="AF4:AJ4"/>
    <mergeCell ref="AL4:AP4"/>
    <mergeCell ref="D4:H4"/>
    <mergeCell ref="J4:N4"/>
    <mergeCell ref="R4:V4"/>
    <mergeCell ref="X4:AB4"/>
  </mergeCells>
  <phoneticPr fontId="14" type="noConversion"/>
  <printOptions horizontalCentered="1"/>
  <pageMargins left="0.78740157480314965" right="0.59055118110236227" top="0.78740157480314965" bottom="0.59055118110236227" header="0" footer="0.39370078740157483"/>
  <pageSetup paperSize="9" scale="73" firstPageNumber="7" pageOrder="overThenDown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7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346</v>
      </c>
      <c r="D9" s="29">
        <v>190</v>
      </c>
      <c r="E9" s="29">
        <v>509</v>
      </c>
      <c r="F9" s="30"/>
      <c r="G9" s="30"/>
      <c r="H9" s="122">
        <v>7.9580000000000002</v>
      </c>
      <c r="I9" s="122">
        <v>4.4260000000000002</v>
      </c>
      <c r="J9" s="122">
        <v>11.707000000000001</v>
      </c>
      <c r="K9" s="31"/>
    </row>
    <row r="10" spans="1:11" s="32" customFormat="1" ht="11.25" customHeight="1" x14ac:dyDescent="0.3">
      <c r="A10" s="34" t="s">
        <v>9</v>
      </c>
      <c r="B10" s="28"/>
      <c r="C10" s="29">
        <v>105</v>
      </c>
      <c r="D10" s="29">
        <v>84</v>
      </c>
      <c r="E10" s="29">
        <v>119</v>
      </c>
      <c r="F10" s="30"/>
      <c r="G10" s="30"/>
      <c r="H10" s="122">
        <v>2.4660000000000002</v>
      </c>
      <c r="I10" s="122">
        <v>0.69699999999999995</v>
      </c>
      <c r="J10" s="122">
        <v>2.7949999999999999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20</v>
      </c>
      <c r="D11" s="29">
        <v>11</v>
      </c>
      <c r="E11" s="29">
        <v>26</v>
      </c>
      <c r="F11" s="30"/>
      <c r="G11" s="30"/>
      <c r="H11" s="122">
        <v>0.53200000000000003</v>
      </c>
      <c r="I11" s="122">
        <v>1.9E-2</v>
      </c>
      <c r="J11" s="122">
        <v>0.622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21</v>
      </c>
      <c r="D12" s="29">
        <v>27</v>
      </c>
      <c r="E12" s="29">
        <v>27</v>
      </c>
      <c r="F12" s="30"/>
      <c r="G12" s="30"/>
      <c r="H12" s="122">
        <v>0.54300000000000004</v>
      </c>
      <c r="I12" s="122">
        <v>0.69899999999999995</v>
      </c>
      <c r="J12" s="122">
        <v>0.72399999999999998</v>
      </c>
      <c r="K12" s="31"/>
    </row>
    <row r="13" spans="1:11" s="23" customFormat="1" ht="11.25" customHeight="1" x14ac:dyDescent="0.3">
      <c r="A13" s="35" t="s">
        <v>12</v>
      </c>
      <c r="B13" s="36"/>
      <c r="C13" s="37">
        <v>492</v>
      </c>
      <c r="D13" s="37">
        <v>312</v>
      </c>
      <c r="E13" s="37">
        <v>681</v>
      </c>
      <c r="F13" s="38">
        <v>218.26923076923077</v>
      </c>
      <c r="G13" s="39"/>
      <c r="H13" s="123">
        <v>11.498999999999999</v>
      </c>
      <c r="I13" s="124">
        <v>5.8410000000000002</v>
      </c>
      <c r="J13" s="124">
        <v>15.848000000000001</v>
      </c>
      <c r="K13" s="40">
        <v>271.32340352679336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55</v>
      </c>
      <c r="D15" s="37">
        <v>68</v>
      </c>
      <c r="E15" s="37">
        <v>138</v>
      </c>
      <c r="F15" s="38">
        <v>202.94117647058823</v>
      </c>
      <c r="G15" s="39"/>
      <c r="H15" s="123">
        <v>1.093</v>
      </c>
      <c r="I15" s="124">
        <v>2.04</v>
      </c>
      <c r="J15" s="124">
        <v>3.8</v>
      </c>
      <c r="K15" s="40">
        <v>186.27450980392157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130</v>
      </c>
      <c r="D17" s="37">
        <v>140</v>
      </c>
      <c r="E17" s="37">
        <v>118</v>
      </c>
      <c r="F17" s="38">
        <v>84.285714285714292</v>
      </c>
      <c r="G17" s="39"/>
      <c r="H17" s="123">
        <v>2.073</v>
      </c>
      <c r="I17" s="124">
        <v>1.923</v>
      </c>
      <c r="J17" s="124">
        <v>1.77</v>
      </c>
      <c r="K17" s="40">
        <v>92.043681747269886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517</v>
      </c>
      <c r="D19" s="29">
        <v>517</v>
      </c>
      <c r="E19" s="29">
        <v>821</v>
      </c>
      <c r="F19" s="30"/>
      <c r="G19" s="30"/>
      <c r="H19" s="122">
        <v>21.2</v>
      </c>
      <c r="I19" s="122">
        <v>19.533000000000001</v>
      </c>
      <c r="J19" s="122">
        <v>26.3</v>
      </c>
      <c r="K19" s="31"/>
    </row>
    <row r="20" spans="1:11" s="32" customFormat="1" ht="11.25" customHeight="1" x14ac:dyDescent="0.3">
      <c r="A20" s="34" t="s">
        <v>16</v>
      </c>
      <c r="B20" s="28"/>
      <c r="C20" s="29">
        <v>50</v>
      </c>
      <c r="D20" s="29">
        <v>50</v>
      </c>
      <c r="E20" s="29">
        <v>50</v>
      </c>
      <c r="F20" s="30"/>
      <c r="G20" s="30"/>
      <c r="H20" s="122">
        <v>2.0099999999999998</v>
      </c>
      <c r="I20" s="122">
        <v>1.6</v>
      </c>
      <c r="J20" s="122">
        <v>1.6</v>
      </c>
      <c r="K20" s="31"/>
    </row>
    <row r="21" spans="1:11" s="32" customFormat="1" ht="11.25" customHeight="1" x14ac:dyDescent="0.3">
      <c r="A21" s="34" t="s">
        <v>17</v>
      </c>
      <c r="B21" s="28"/>
      <c r="C21" s="29">
        <v>58</v>
      </c>
      <c r="D21" s="29">
        <v>57</v>
      </c>
      <c r="E21" s="29">
        <v>58</v>
      </c>
      <c r="F21" s="30"/>
      <c r="G21" s="30"/>
      <c r="H21" s="122">
        <v>2.3199999999999998</v>
      </c>
      <c r="I21" s="122">
        <v>2.2210000000000001</v>
      </c>
      <c r="J21" s="122">
        <v>2.2000000000000002</v>
      </c>
      <c r="K21" s="31"/>
    </row>
    <row r="22" spans="1:11" s="23" customFormat="1" ht="11.25" customHeight="1" x14ac:dyDescent="0.3">
      <c r="A22" s="35" t="s">
        <v>18</v>
      </c>
      <c r="B22" s="36"/>
      <c r="C22" s="37">
        <v>625</v>
      </c>
      <c r="D22" s="37">
        <v>624</v>
      </c>
      <c r="E22" s="37">
        <v>929</v>
      </c>
      <c r="F22" s="38">
        <v>148.87820512820514</v>
      </c>
      <c r="G22" s="39"/>
      <c r="H22" s="123">
        <v>25.53</v>
      </c>
      <c r="I22" s="124">
        <v>23.354000000000003</v>
      </c>
      <c r="J22" s="124">
        <v>30.1</v>
      </c>
      <c r="K22" s="40">
        <v>128.88584396677228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4902</v>
      </c>
      <c r="D24" s="37">
        <v>4626</v>
      </c>
      <c r="E24" s="37">
        <v>4716</v>
      </c>
      <c r="F24" s="38">
        <v>101.94552529182879</v>
      </c>
      <c r="G24" s="39"/>
      <c r="H24" s="123">
        <v>199.38900000000001</v>
      </c>
      <c r="I24" s="124">
        <v>186.459</v>
      </c>
      <c r="J24" s="124">
        <v>179.87700000000001</v>
      </c>
      <c r="K24" s="40">
        <v>96.470001448039511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900</v>
      </c>
      <c r="D26" s="37">
        <v>842</v>
      </c>
      <c r="E26" s="37">
        <v>850</v>
      </c>
      <c r="F26" s="38">
        <v>100.95011876484561</v>
      </c>
      <c r="G26" s="39"/>
      <c r="H26" s="123">
        <v>40</v>
      </c>
      <c r="I26" s="124">
        <v>32.488999999999997</v>
      </c>
      <c r="J26" s="124">
        <v>37</v>
      </c>
      <c r="K26" s="40">
        <v>113.88469943673245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35702</v>
      </c>
      <c r="D28" s="29">
        <v>31793</v>
      </c>
      <c r="E28" s="29">
        <v>32300</v>
      </c>
      <c r="F28" s="30"/>
      <c r="G28" s="30"/>
      <c r="H28" s="122">
        <v>1483.452</v>
      </c>
      <c r="I28" s="122">
        <v>1208.1510000000001</v>
      </c>
      <c r="J28" s="122">
        <v>1115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7496</v>
      </c>
      <c r="E29" s="29">
        <v>8296</v>
      </c>
      <c r="F29" s="30"/>
      <c r="G29" s="30"/>
      <c r="H29" s="122"/>
      <c r="I29" s="122">
        <v>74.965000000000003</v>
      </c>
      <c r="J29" s="122">
        <v>223.32499999999999</v>
      </c>
      <c r="K29" s="31"/>
    </row>
    <row r="30" spans="1:11" s="32" customFormat="1" ht="11.25" customHeight="1" x14ac:dyDescent="0.3">
      <c r="A30" s="34" t="s">
        <v>23</v>
      </c>
      <c r="B30" s="28"/>
      <c r="C30" s="29">
        <v>37000</v>
      </c>
      <c r="D30" s="29">
        <v>35991</v>
      </c>
      <c r="E30" s="29">
        <v>36225</v>
      </c>
      <c r="F30" s="30"/>
      <c r="G30" s="30"/>
      <c r="H30" s="122">
        <v>1832</v>
      </c>
      <c r="I30" s="122">
        <v>1674.3219999999999</v>
      </c>
      <c r="J30" s="122">
        <v>1776.4359999999999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72702</v>
      </c>
      <c r="D31" s="37">
        <v>75280</v>
      </c>
      <c r="E31" s="37">
        <v>76821</v>
      </c>
      <c r="F31" s="38">
        <v>102.04702444208289</v>
      </c>
      <c r="G31" s="39"/>
      <c r="H31" s="123">
        <v>3315.4520000000002</v>
      </c>
      <c r="I31" s="124">
        <v>2957.4380000000001</v>
      </c>
      <c r="J31" s="124">
        <v>3114.761</v>
      </c>
      <c r="K31" s="40">
        <v>105.31957052015967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3310</v>
      </c>
      <c r="D33" s="29">
        <v>3003</v>
      </c>
      <c r="E33" s="29">
        <v>2694</v>
      </c>
      <c r="F33" s="30"/>
      <c r="G33" s="30"/>
      <c r="H33" s="122">
        <v>60.7</v>
      </c>
      <c r="I33" s="122">
        <v>38.273000000000003</v>
      </c>
      <c r="J33" s="122">
        <v>27.334</v>
      </c>
      <c r="K33" s="31"/>
    </row>
    <row r="34" spans="1:11" s="32" customFormat="1" ht="11.25" customHeight="1" x14ac:dyDescent="0.3">
      <c r="A34" s="34" t="s">
        <v>26</v>
      </c>
      <c r="B34" s="28"/>
      <c r="C34" s="29">
        <v>7550</v>
      </c>
      <c r="D34" s="29">
        <v>6826</v>
      </c>
      <c r="E34" s="29">
        <v>6660</v>
      </c>
      <c r="F34" s="30"/>
      <c r="G34" s="30"/>
      <c r="H34" s="122">
        <v>148.35</v>
      </c>
      <c r="I34" s="122">
        <v>104.855</v>
      </c>
      <c r="J34" s="122">
        <v>50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20541.72</v>
      </c>
      <c r="D35" s="29">
        <v>19008</v>
      </c>
      <c r="E35" s="29">
        <v>19345</v>
      </c>
      <c r="F35" s="30"/>
      <c r="G35" s="30"/>
      <c r="H35" s="122">
        <v>1166.77</v>
      </c>
      <c r="I35" s="122">
        <v>872.04100000000005</v>
      </c>
      <c r="J35" s="122">
        <v>405.01600000000002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170</v>
      </c>
      <c r="D36" s="29">
        <v>208</v>
      </c>
      <c r="E36" s="29">
        <v>208</v>
      </c>
      <c r="F36" s="30"/>
      <c r="G36" s="30"/>
      <c r="H36" s="122">
        <v>4.3</v>
      </c>
      <c r="I36" s="122">
        <v>4.6879999999999997</v>
      </c>
      <c r="J36" s="122">
        <v>2.8130000000000002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31571.72</v>
      </c>
      <c r="D37" s="37">
        <v>29045</v>
      </c>
      <c r="E37" s="37">
        <v>28907</v>
      </c>
      <c r="F37" s="38">
        <v>99.524875193664997</v>
      </c>
      <c r="G37" s="39"/>
      <c r="H37" s="123">
        <v>1380.12</v>
      </c>
      <c r="I37" s="124">
        <v>1019.8570000000001</v>
      </c>
      <c r="J37" s="124">
        <v>485.16300000000001</v>
      </c>
      <c r="K37" s="40">
        <v>47.571669361488915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820</v>
      </c>
      <c r="D39" s="37">
        <v>817</v>
      </c>
      <c r="E39" s="37">
        <v>820</v>
      </c>
      <c r="F39" s="38">
        <v>100.3671970624235</v>
      </c>
      <c r="G39" s="39"/>
      <c r="H39" s="123">
        <v>38</v>
      </c>
      <c r="I39" s="124">
        <v>30.719000000000001</v>
      </c>
      <c r="J39" s="124">
        <v>30.7</v>
      </c>
      <c r="K39" s="40">
        <v>99.938149028288677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915</v>
      </c>
      <c r="D41" s="29">
        <v>903</v>
      </c>
      <c r="E41" s="29">
        <v>903</v>
      </c>
      <c r="F41" s="30"/>
      <c r="G41" s="30"/>
      <c r="H41" s="122">
        <v>54.9</v>
      </c>
      <c r="I41" s="122">
        <v>52.915999999999997</v>
      </c>
      <c r="J41" s="122">
        <v>54.948</v>
      </c>
      <c r="K41" s="31"/>
    </row>
    <row r="42" spans="1:11" s="32" customFormat="1" ht="11.25" customHeight="1" x14ac:dyDescent="0.3">
      <c r="A42" s="34" t="s">
        <v>32</v>
      </c>
      <c r="B42" s="28"/>
      <c r="C42" s="29">
        <v>7618</v>
      </c>
      <c r="D42" s="29">
        <v>7465</v>
      </c>
      <c r="E42" s="29">
        <v>8013</v>
      </c>
      <c r="F42" s="30"/>
      <c r="G42" s="30"/>
      <c r="H42" s="122">
        <v>203.99799999999999</v>
      </c>
      <c r="I42" s="122">
        <v>132.64500000000001</v>
      </c>
      <c r="J42" s="122">
        <v>117.968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10449</v>
      </c>
      <c r="D43" s="29">
        <v>9290</v>
      </c>
      <c r="E43" s="29">
        <v>9949</v>
      </c>
      <c r="F43" s="30"/>
      <c r="G43" s="30"/>
      <c r="H43" s="122">
        <v>378.935</v>
      </c>
      <c r="I43" s="122">
        <v>298.15499999999997</v>
      </c>
      <c r="J43" s="122">
        <v>449.59699999999998</v>
      </c>
      <c r="K43" s="31"/>
    </row>
    <row r="44" spans="1:11" s="32" customFormat="1" ht="11.25" customHeight="1" x14ac:dyDescent="0.3">
      <c r="A44" s="34" t="s">
        <v>34</v>
      </c>
      <c r="B44" s="28"/>
      <c r="C44" s="29">
        <v>32317</v>
      </c>
      <c r="D44" s="29">
        <v>28020</v>
      </c>
      <c r="E44" s="29">
        <v>27428</v>
      </c>
      <c r="F44" s="30"/>
      <c r="G44" s="30"/>
      <c r="H44" s="122">
        <v>464.87599999999998</v>
      </c>
      <c r="I44" s="122">
        <v>526.42200000000003</v>
      </c>
      <c r="J44" s="122">
        <v>102.53700000000001</v>
      </c>
      <c r="K44" s="31"/>
    </row>
    <row r="45" spans="1:11" s="32" customFormat="1" ht="11.25" customHeight="1" x14ac:dyDescent="0.3">
      <c r="A45" s="34" t="s">
        <v>35</v>
      </c>
      <c r="B45" s="28"/>
      <c r="C45" s="29">
        <v>789</v>
      </c>
      <c r="D45" s="29">
        <v>709</v>
      </c>
      <c r="E45" s="29">
        <v>700</v>
      </c>
      <c r="F45" s="30"/>
      <c r="G45" s="30"/>
      <c r="H45" s="122">
        <v>35.505000000000003</v>
      </c>
      <c r="I45" s="122">
        <v>32.613999999999997</v>
      </c>
      <c r="J45" s="122">
        <v>54.6</v>
      </c>
      <c r="K45" s="31"/>
    </row>
    <row r="46" spans="1:11" s="32" customFormat="1" ht="11.25" customHeight="1" x14ac:dyDescent="0.3">
      <c r="A46" s="34" t="s">
        <v>36</v>
      </c>
      <c r="B46" s="28"/>
      <c r="C46" s="29">
        <v>541</v>
      </c>
      <c r="D46" s="29">
        <v>485</v>
      </c>
      <c r="E46" s="29">
        <v>626</v>
      </c>
      <c r="F46" s="30"/>
      <c r="G46" s="30"/>
      <c r="H46" s="122">
        <v>29.754999999999999</v>
      </c>
      <c r="I46" s="122">
        <v>26.675000000000001</v>
      </c>
      <c r="J46" s="122">
        <v>30.047999999999998</v>
      </c>
      <c r="K46" s="31"/>
    </row>
    <row r="47" spans="1:11" s="32" customFormat="1" ht="11.25" customHeight="1" x14ac:dyDescent="0.3">
      <c r="A47" s="34" t="s">
        <v>37</v>
      </c>
      <c r="B47" s="28"/>
      <c r="C47" s="29">
        <v>1172</v>
      </c>
      <c r="D47" s="29">
        <v>984</v>
      </c>
      <c r="E47" s="29">
        <v>1013</v>
      </c>
      <c r="F47" s="30"/>
      <c r="G47" s="30"/>
      <c r="H47" s="122">
        <v>27.34</v>
      </c>
      <c r="I47" s="122">
        <v>19.344999999999999</v>
      </c>
      <c r="J47" s="122">
        <v>11.117000000000001</v>
      </c>
      <c r="K47" s="31"/>
    </row>
    <row r="48" spans="1:11" s="32" customFormat="1" ht="11.25" customHeight="1" x14ac:dyDescent="0.3">
      <c r="A48" s="34" t="s">
        <v>38</v>
      </c>
      <c r="B48" s="28"/>
      <c r="C48" s="29">
        <v>22842</v>
      </c>
      <c r="D48" s="29">
        <v>19970</v>
      </c>
      <c r="E48" s="29">
        <v>20074</v>
      </c>
      <c r="F48" s="30"/>
      <c r="G48" s="30"/>
      <c r="H48" s="122">
        <v>691.97500000000002</v>
      </c>
      <c r="I48" s="122">
        <v>416.82499999999999</v>
      </c>
      <c r="J48" s="122">
        <v>566.65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14765</v>
      </c>
      <c r="D49" s="29">
        <v>13059</v>
      </c>
      <c r="E49" s="29">
        <v>12239</v>
      </c>
      <c r="F49" s="30"/>
      <c r="G49" s="30"/>
      <c r="H49" s="122">
        <v>430.11500000000001</v>
      </c>
      <c r="I49" s="122">
        <v>220.93199999999999</v>
      </c>
      <c r="J49" s="122">
        <v>215.40899999999999</v>
      </c>
      <c r="K49" s="31"/>
    </row>
    <row r="50" spans="1:11" s="23" customFormat="1" ht="11.25" customHeight="1" x14ac:dyDescent="0.3">
      <c r="A50" s="41" t="s">
        <v>40</v>
      </c>
      <c r="B50" s="36"/>
      <c r="C50" s="37">
        <v>91408</v>
      </c>
      <c r="D50" s="37">
        <v>80885</v>
      </c>
      <c r="E50" s="37">
        <v>80945</v>
      </c>
      <c r="F50" s="38">
        <v>100.07417939049267</v>
      </c>
      <c r="G50" s="39"/>
      <c r="H50" s="123">
        <v>2317.3990000000003</v>
      </c>
      <c r="I50" s="124">
        <v>1726.529</v>
      </c>
      <c r="J50" s="124">
        <v>1602.8739999999998</v>
      </c>
      <c r="K50" s="40">
        <v>92.837942484603488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2505.37</v>
      </c>
      <c r="D52" s="37">
        <v>1763</v>
      </c>
      <c r="E52" s="37">
        <v>1441</v>
      </c>
      <c r="F52" s="38">
        <v>81.735677821894498</v>
      </c>
      <c r="G52" s="39"/>
      <c r="H52" s="123">
        <v>168.845</v>
      </c>
      <c r="I52" s="124">
        <v>132.55500000000001</v>
      </c>
      <c r="J52" s="124">
        <v>46.548999999999999</v>
      </c>
      <c r="K52" s="40">
        <v>35.11674399305948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6650</v>
      </c>
      <c r="D54" s="29">
        <v>5790</v>
      </c>
      <c r="E54" s="29">
        <v>5610</v>
      </c>
      <c r="F54" s="30"/>
      <c r="G54" s="30"/>
      <c r="H54" s="122">
        <v>452.2</v>
      </c>
      <c r="I54" s="122">
        <v>376.35</v>
      </c>
      <c r="J54" s="122">
        <v>353.43</v>
      </c>
      <c r="K54" s="31"/>
    </row>
    <row r="55" spans="1:11" s="32" customFormat="1" ht="11.25" customHeight="1" x14ac:dyDescent="0.3">
      <c r="A55" s="34" t="s">
        <v>43</v>
      </c>
      <c r="B55" s="28"/>
      <c r="C55" s="29">
        <v>668</v>
      </c>
      <c r="D55" s="29">
        <v>486</v>
      </c>
      <c r="E55" s="29">
        <v>370</v>
      </c>
      <c r="F55" s="30"/>
      <c r="G55" s="30"/>
      <c r="H55" s="122">
        <v>36.74</v>
      </c>
      <c r="I55" s="122">
        <v>27.216000000000001</v>
      </c>
      <c r="J55" s="122">
        <v>20.350000000000001</v>
      </c>
      <c r="K55" s="31"/>
    </row>
    <row r="56" spans="1:11" s="32" customFormat="1" ht="11.25" customHeight="1" x14ac:dyDescent="0.3">
      <c r="A56" s="34" t="s">
        <v>44</v>
      </c>
      <c r="B56" s="28"/>
      <c r="C56" s="29">
        <v>551</v>
      </c>
      <c r="D56" s="29">
        <v>543</v>
      </c>
      <c r="E56" s="29">
        <v>485</v>
      </c>
      <c r="F56" s="30"/>
      <c r="G56" s="30"/>
      <c r="H56" s="122">
        <v>28.75</v>
      </c>
      <c r="I56" s="122">
        <v>28.922000000000001</v>
      </c>
      <c r="J56" s="122">
        <v>25.7</v>
      </c>
      <c r="K56" s="31"/>
    </row>
    <row r="57" spans="1:11" s="32" customFormat="1" ht="11.25" customHeight="1" x14ac:dyDescent="0.3">
      <c r="A57" s="34" t="s">
        <v>45</v>
      </c>
      <c r="B57" s="28"/>
      <c r="C57" s="29">
        <v>1287</v>
      </c>
      <c r="D57" s="29">
        <v>1290</v>
      </c>
      <c r="E57" s="29">
        <v>1284</v>
      </c>
      <c r="F57" s="30"/>
      <c r="G57" s="30"/>
      <c r="H57" s="122">
        <v>64.349999999999994</v>
      </c>
      <c r="I57" s="122">
        <v>28.628</v>
      </c>
      <c r="J57" s="122">
        <v>51.36</v>
      </c>
      <c r="K57" s="31"/>
    </row>
    <row r="58" spans="1:11" s="32" customFormat="1" ht="11.25" customHeight="1" x14ac:dyDescent="0.3">
      <c r="A58" s="34" t="s">
        <v>46</v>
      </c>
      <c r="B58" s="28"/>
      <c r="C58" s="29">
        <v>5912</v>
      </c>
      <c r="D58" s="29">
        <v>13676</v>
      </c>
      <c r="E58" s="29">
        <v>5026</v>
      </c>
      <c r="F58" s="30"/>
      <c r="G58" s="30"/>
      <c r="H58" s="122">
        <v>433.572</v>
      </c>
      <c r="I58" s="122">
        <v>522.14700000000005</v>
      </c>
      <c r="J58" s="122">
        <v>319.50799999999998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15068</v>
      </c>
      <c r="D59" s="37">
        <v>21785</v>
      </c>
      <c r="E59" s="37">
        <v>12775</v>
      </c>
      <c r="F59" s="38">
        <v>58.641266926784482</v>
      </c>
      <c r="G59" s="39"/>
      <c r="H59" s="123">
        <v>1015.6120000000001</v>
      </c>
      <c r="I59" s="124">
        <v>983.26300000000015</v>
      </c>
      <c r="J59" s="124">
        <v>770.34799999999996</v>
      </c>
      <c r="K59" s="40">
        <v>78.346078312719968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823</v>
      </c>
      <c r="D61" s="29">
        <v>837</v>
      </c>
      <c r="E61" s="29">
        <v>1060</v>
      </c>
      <c r="F61" s="30"/>
      <c r="G61" s="30"/>
      <c r="H61" s="122">
        <v>48.658000000000001</v>
      </c>
      <c r="I61" s="122">
        <v>50.122</v>
      </c>
      <c r="J61" s="122">
        <v>62.076000000000001</v>
      </c>
      <c r="K61" s="31"/>
    </row>
    <row r="62" spans="1:11" s="32" customFormat="1" ht="11.25" customHeight="1" x14ac:dyDescent="0.3">
      <c r="A62" s="34" t="s">
        <v>49</v>
      </c>
      <c r="B62" s="28"/>
      <c r="C62" s="29">
        <v>345</v>
      </c>
      <c r="D62" s="29">
        <v>321</v>
      </c>
      <c r="E62" s="29">
        <v>246</v>
      </c>
      <c r="F62" s="30"/>
      <c r="G62" s="30"/>
      <c r="H62" s="122">
        <v>6.0750000000000002</v>
      </c>
      <c r="I62" s="122">
        <v>5.835</v>
      </c>
      <c r="J62" s="122">
        <v>3.1579999999999999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247</v>
      </c>
      <c r="D63" s="29">
        <v>247</v>
      </c>
      <c r="E63" s="29">
        <v>167</v>
      </c>
      <c r="F63" s="30"/>
      <c r="G63" s="30"/>
      <c r="H63" s="122">
        <v>2.81</v>
      </c>
      <c r="I63" s="122">
        <v>5.798</v>
      </c>
      <c r="J63" s="122">
        <v>1.52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1415</v>
      </c>
      <c r="D64" s="37">
        <v>1405</v>
      </c>
      <c r="E64" s="37">
        <v>1473</v>
      </c>
      <c r="F64" s="38">
        <v>104.83985765124555</v>
      </c>
      <c r="G64" s="39"/>
      <c r="H64" s="123">
        <v>57.543000000000006</v>
      </c>
      <c r="I64" s="124">
        <v>61.755000000000003</v>
      </c>
      <c r="J64" s="124">
        <v>66.753999999999991</v>
      </c>
      <c r="K64" s="40">
        <v>108.09489110193505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447</v>
      </c>
      <c r="D66" s="37">
        <v>450</v>
      </c>
      <c r="E66" s="37">
        <v>1800</v>
      </c>
      <c r="F66" s="38">
        <v>400</v>
      </c>
      <c r="G66" s="39"/>
      <c r="H66" s="123">
        <v>30.396000000000001</v>
      </c>
      <c r="I66" s="124">
        <v>32.040999999999997</v>
      </c>
      <c r="J66" s="124">
        <v>31.5</v>
      </c>
      <c r="K66" s="40">
        <v>98.311538341499968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2360</v>
      </c>
      <c r="D68" s="29">
        <v>2035</v>
      </c>
      <c r="E68" s="29">
        <v>1690</v>
      </c>
      <c r="F68" s="30"/>
      <c r="G68" s="30"/>
      <c r="H68" s="122">
        <v>115</v>
      </c>
      <c r="I68" s="122">
        <v>111.69499999999999</v>
      </c>
      <c r="J68" s="122">
        <v>98</v>
      </c>
      <c r="K68" s="31"/>
    </row>
    <row r="69" spans="1:11" s="32" customFormat="1" ht="11.25" customHeight="1" x14ac:dyDescent="0.3">
      <c r="A69" s="34" t="s">
        <v>54</v>
      </c>
      <c r="B69" s="28"/>
      <c r="C69" s="29">
        <v>330</v>
      </c>
      <c r="D69" s="29">
        <v>325</v>
      </c>
      <c r="E69" s="29">
        <v>335</v>
      </c>
      <c r="F69" s="30"/>
      <c r="G69" s="30"/>
      <c r="H69" s="122">
        <v>14.4</v>
      </c>
      <c r="I69" s="122">
        <v>16.079999999999998</v>
      </c>
      <c r="J69" s="122">
        <v>17</v>
      </c>
      <c r="K69" s="31"/>
    </row>
    <row r="70" spans="1:11" s="23" customFormat="1" ht="11.25" customHeight="1" x14ac:dyDescent="0.3">
      <c r="A70" s="35" t="s">
        <v>55</v>
      </c>
      <c r="B70" s="36"/>
      <c r="C70" s="37">
        <v>2690</v>
      </c>
      <c r="D70" s="37">
        <v>2360</v>
      </c>
      <c r="E70" s="37">
        <v>2025</v>
      </c>
      <c r="F70" s="38">
        <v>85.805084745762713</v>
      </c>
      <c r="G70" s="39"/>
      <c r="H70" s="123">
        <v>129.4</v>
      </c>
      <c r="I70" s="124">
        <v>127.77499999999999</v>
      </c>
      <c r="J70" s="124">
        <v>115</v>
      </c>
      <c r="K70" s="40">
        <v>90.001956564273144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46</v>
      </c>
      <c r="D72" s="29">
        <v>34</v>
      </c>
      <c r="E72" s="29">
        <v>29</v>
      </c>
      <c r="F72" s="30"/>
      <c r="G72" s="30"/>
      <c r="H72" s="122">
        <v>2.3530000000000002</v>
      </c>
      <c r="I72" s="122">
        <v>1.9870000000000001</v>
      </c>
      <c r="J72" s="122">
        <v>1.4930000000000001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1853</v>
      </c>
      <c r="D73" s="29">
        <v>1566</v>
      </c>
      <c r="E73" s="29">
        <v>1820</v>
      </c>
      <c r="F73" s="30"/>
      <c r="G73" s="30"/>
      <c r="H73" s="122">
        <v>75.950999999999993</v>
      </c>
      <c r="I73" s="122">
        <v>61.24</v>
      </c>
      <c r="J73" s="122">
        <v>63.542000000000002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736</v>
      </c>
      <c r="D74" s="29">
        <v>580</v>
      </c>
      <c r="E74" s="29">
        <v>250</v>
      </c>
      <c r="F74" s="30"/>
      <c r="G74" s="30"/>
      <c r="H74" s="122">
        <v>44.16</v>
      </c>
      <c r="I74" s="122">
        <v>34.799999999999997</v>
      </c>
      <c r="J74" s="122">
        <v>15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2401</v>
      </c>
      <c r="D75" s="29">
        <v>2032</v>
      </c>
      <c r="E75" s="29">
        <v>1710</v>
      </c>
      <c r="F75" s="30"/>
      <c r="G75" s="30"/>
      <c r="H75" s="122">
        <v>144.91200000000001</v>
      </c>
      <c r="I75" s="122">
        <v>110.99299999999999</v>
      </c>
      <c r="J75" s="122">
        <v>94.05</v>
      </c>
      <c r="K75" s="31"/>
    </row>
    <row r="76" spans="1:11" s="32" customFormat="1" ht="11.25" customHeight="1" x14ac:dyDescent="0.3">
      <c r="A76" s="34" t="s">
        <v>60</v>
      </c>
      <c r="B76" s="28"/>
      <c r="C76" s="29">
        <v>76</v>
      </c>
      <c r="D76" s="29">
        <v>77</v>
      </c>
      <c r="E76" s="29">
        <v>70</v>
      </c>
      <c r="F76" s="30"/>
      <c r="G76" s="30"/>
      <c r="H76" s="122">
        <v>0.91200000000000003</v>
      </c>
      <c r="I76" s="122">
        <v>0.98599999999999999</v>
      </c>
      <c r="J76" s="122">
        <v>1.33</v>
      </c>
      <c r="K76" s="31"/>
    </row>
    <row r="77" spans="1:11" s="32" customFormat="1" ht="11.25" customHeight="1" x14ac:dyDescent="0.3">
      <c r="A77" s="34" t="s">
        <v>61</v>
      </c>
      <c r="B77" s="28"/>
      <c r="C77" s="29">
        <v>709</v>
      </c>
      <c r="D77" s="29">
        <v>794</v>
      </c>
      <c r="E77" s="29">
        <v>345</v>
      </c>
      <c r="F77" s="30"/>
      <c r="G77" s="30"/>
      <c r="H77" s="122">
        <v>35.450000000000003</v>
      </c>
      <c r="I77" s="122">
        <v>39.700000000000003</v>
      </c>
      <c r="J77" s="122">
        <v>13.8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250</v>
      </c>
      <c r="D78" s="29">
        <v>232</v>
      </c>
      <c r="E78" s="29">
        <v>215</v>
      </c>
      <c r="F78" s="30"/>
      <c r="G78" s="30"/>
      <c r="H78" s="122">
        <v>7.5</v>
      </c>
      <c r="I78" s="122">
        <v>3.39</v>
      </c>
      <c r="J78" s="122">
        <v>6.45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1970</v>
      </c>
      <c r="D79" s="29">
        <v>1444</v>
      </c>
      <c r="E79" s="29">
        <v>1020</v>
      </c>
      <c r="F79" s="30"/>
      <c r="G79" s="30"/>
      <c r="H79" s="122">
        <v>49.25</v>
      </c>
      <c r="I79" s="122">
        <v>70.283000000000001</v>
      </c>
      <c r="J79" s="122">
        <v>40.799999999999997</v>
      </c>
      <c r="K79" s="31"/>
    </row>
    <row r="80" spans="1:11" s="23" customFormat="1" ht="11.25" customHeight="1" x14ac:dyDescent="0.3">
      <c r="A80" s="41" t="s">
        <v>64</v>
      </c>
      <c r="B80" s="36"/>
      <c r="C80" s="37">
        <v>8041</v>
      </c>
      <c r="D80" s="37">
        <v>6759</v>
      </c>
      <c r="E80" s="37">
        <v>5459</v>
      </c>
      <c r="F80" s="38">
        <v>80.766385559994077</v>
      </c>
      <c r="G80" s="39"/>
      <c r="H80" s="123">
        <v>360.48799999999994</v>
      </c>
      <c r="I80" s="124">
        <v>323.37899999999996</v>
      </c>
      <c r="J80" s="124">
        <v>236.46499999999997</v>
      </c>
      <c r="K80" s="40">
        <v>73.123177448133617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56</v>
      </c>
      <c r="D82" s="29">
        <v>28</v>
      </c>
      <c r="E82" s="29">
        <v>28</v>
      </c>
      <c r="F82" s="30"/>
      <c r="G82" s="30"/>
      <c r="H82" s="122">
        <v>1.7170000000000001</v>
      </c>
      <c r="I82" s="122">
        <v>0.93400000000000005</v>
      </c>
      <c r="J82" s="122">
        <v>0.96599999999999997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22</v>
      </c>
      <c r="D83" s="29">
        <v>20</v>
      </c>
      <c r="E83" s="29">
        <v>20</v>
      </c>
      <c r="F83" s="30"/>
      <c r="G83" s="30"/>
      <c r="H83" s="122">
        <v>0.76</v>
      </c>
      <c r="I83" s="122">
        <v>0.7</v>
      </c>
      <c r="J83" s="122">
        <v>0.69499999999999995</v>
      </c>
      <c r="K83" s="31"/>
    </row>
    <row r="84" spans="1:11" s="23" customFormat="1" ht="11.25" customHeight="1" x14ac:dyDescent="0.3">
      <c r="A84" s="35" t="s">
        <v>67</v>
      </c>
      <c r="B84" s="36"/>
      <c r="C84" s="37">
        <v>78</v>
      </c>
      <c r="D84" s="37">
        <v>48</v>
      </c>
      <c r="E84" s="37">
        <v>48</v>
      </c>
      <c r="F84" s="38">
        <v>100</v>
      </c>
      <c r="G84" s="39"/>
      <c r="H84" s="123">
        <v>2.4770000000000003</v>
      </c>
      <c r="I84" s="124">
        <v>1.6339999999999999</v>
      </c>
      <c r="J84" s="124">
        <v>1.661</v>
      </c>
      <c r="K84" s="40">
        <v>101.65238678090576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233850.09</v>
      </c>
      <c r="D87" s="48">
        <v>227209</v>
      </c>
      <c r="E87" s="48">
        <v>219946</v>
      </c>
      <c r="F87" s="49">
        <v>96.803383668780725</v>
      </c>
      <c r="G87" s="39"/>
      <c r="H87" s="127">
        <v>9095.3160000000007</v>
      </c>
      <c r="I87" s="128">
        <v>7649.0510000000013</v>
      </c>
      <c r="J87" s="128">
        <v>6770.17</v>
      </c>
      <c r="K87" s="49">
        <v>88.509934108165822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8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691</v>
      </c>
      <c r="D9" s="29">
        <v>550</v>
      </c>
      <c r="E9" s="29">
        <v>898</v>
      </c>
      <c r="F9" s="30"/>
      <c r="G9" s="30"/>
      <c r="H9" s="122">
        <v>10.395</v>
      </c>
      <c r="I9" s="122">
        <v>8.3190000000000008</v>
      </c>
      <c r="J9" s="122">
        <v>12.834</v>
      </c>
      <c r="K9" s="31"/>
    </row>
    <row r="10" spans="1:11" s="32" customFormat="1" ht="11.25" customHeight="1" x14ac:dyDescent="0.3">
      <c r="A10" s="34" t="s">
        <v>9</v>
      </c>
      <c r="B10" s="28"/>
      <c r="C10" s="29">
        <v>230</v>
      </c>
      <c r="D10" s="29">
        <v>457</v>
      </c>
      <c r="E10" s="29">
        <v>417</v>
      </c>
      <c r="F10" s="30"/>
      <c r="G10" s="30"/>
      <c r="H10" s="122">
        <v>3.45</v>
      </c>
      <c r="I10" s="122">
        <v>7.1289999999999996</v>
      </c>
      <c r="J10" s="122">
        <v>5.9470000000000001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>
        <v>25</v>
      </c>
      <c r="E11" s="29"/>
      <c r="F11" s="30"/>
      <c r="G11" s="30"/>
      <c r="H11" s="122"/>
      <c r="I11" s="122">
        <v>0.38100000000000001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30</v>
      </c>
      <c r="D12" s="29">
        <v>32</v>
      </c>
      <c r="E12" s="29">
        <v>31</v>
      </c>
      <c r="F12" s="30"/>
      <c r="G12" s="30"/>
      <c r="H12" s="122">
        <v>0.45</v>
      </c>
      <c r="I12" s="122">
        <v>0.49099999999999999</v>
      </c>
      <c r="J12" s="122">
        <v>0.46500000000000002</v>
      </c>
      <c r="K12" s="31"/>
    </row>
    <row r="13" spans="1:11" s="23" customFormat="1" ht="11.25" customHeight="1" x14ac:dyDescent="0.3">
      <c r="A13" s="35" t="s">
        <v>12</v>
      </c>
      <c r="B13" s="36"/>
      <c r="C13" s="37">
        <v>951</v>
      </c>
      <c r="D13" s="37">
        <v>1064</v>
      </c>
      <c r="E13" s="37">
        <v>1346</v>
      </c>
      <c r="F13" s="38">
        <v>126.50375939849624</v>
      </c>
      <c r="G13" s="39"/>
      <c r="H13" s="123">
        <v>14.294999999999998</v>
      </c>
      <c r="I13" s="124">
        <v>16.32</v>
      </c>
      <c r="J13" s="124">
        <v>19.245999999999999</v>
      </c>
      <c r="K13" s="40">
        <v>117.92892156862744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>
        <v>120</v>
      </c>
      <c r="E15" s="37">
        <v>162</v>
      </c>
      <c r="F15" s="38">
        <v>135</v>
      </c>
      <c r="G15" s="39"/>
      <c r="H15" s="123"/>
      <c r="I15" s="124">
        <v>1.1399999999999999</v>
      </c>
      <c r="J15" s="124">
        <v>1.4</v>
      </c>
      <c r="K15" s="40">
        <v>122.80701754385966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204</v>
      </c>
      <c r="D17" s="37">
        <v>587</v>
      </c>
      <c r="E17" s="37">
        <v>212</v>
      </c>
      <c r="F17" s="38">
        <v>36.115843270868822</v>
      </c>
      <c r="G17" s="39"/>
      <c r="H17" s="123">
        <v>2.5299999999999998</v>
      </c>
      <c r="I17" s="124">
        <v>8.57</v>
      </c>
      <c r="J17" s="124">
        <v>2.968</v>
      </c>
      <c r="K17" s="40">
        <v>34.632438739789968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1317</v>
      </c>
      <c r="D19" s="29">
        <v>1422</v>
      </c>
      <c r="E19" s="29">
        <v>2519</v>
      </c>
      <c r="F19" s="30"/>
      <c r="G19" s="30"/>
      <c r="H19" s="122">
        <v>30.3</v>
      </c>
      <c r="I19" s="122">
        <v>31.283999999999999</v>
      </c>
      <c r="J19" s="122">
        <v>40.304000000000002</v>
      </c>
      <c r="K19" s="31"/>
    </row>
    <row r="20" spans="1:11" s="32" customFormat="1" ht="11.25" customHeight="1" x14ac:dyDescent="0.3">
      <c r="A20" s="34" t="s">
        <v>16</v>
      </c>
      <c r="B20" s="28"/>
      <c r="C20" s="29">
        <v>40</v>
      </c>
      <c r="D20" s="29">
        <v>45</v>
      </c>
      <c r="E20" s="29">
        <v>40</v>
      </c>
      <c r="F20" s="30"/>
      <c r="G20" s="30"/>
      <c r="H20" s="122">
        <v>1</v>
      </c>
      <c r="I20" s="122">
        <v>1.08</v>
      </c>
      <c r="J20" s="122">
        <v>1</v>
      </c>
      <c r="K20" s="31"/>
    </row>
    <row r="21" spans="1:11" s="32" customFormat="1" ht="11.25" customHeight="1" x14ac:dyDescent="0.3">
      <c r="A21" s="34" t="s">
        <v>17</v>
      </c>
      <c r="B21" s="28"/>
      <c r="C21" s="29">
        <v>25</v>
      </c>
      <c r="D21" s="29">
        <v>25</v>
      </c>
      <c r="E21" s="29">
        <v>28</v>
      </c>
      <c r="F21" s="30"/>
      <c r="G21" s="30"/>
      <c r="H21" s="122">
        <v>0.65</v>
      </c>
      <c r="I21" s="122">
        <v>0.57799999999999996</v>
      </c>
      <c r="J21" s="122">
        <v>0.6</v>
      </c>
      <c r="K21" s="31"/>
    </row>
    <row r="22" spans="1:11" s="23" customFormat="1" ht="11.25" customHeight="1" x14ac:dyDescent="0.3">
      <c r="A22" s="35" t="s">
        <v>18</v>
      </c>
      <c r="B22" s="36"/>
      <c r="C22" s="37">
        <v>1382</v>
      </c>
      <c r="D22" s="37">
        <v>1492</v>
      </c>
      <c r="E22" s="37">
        <v>2587</v>
      </c>
      <c r="F22" s="38">
        <v>173.39142091152814</v>
      </c>
      <c r="G22" s="39"/>
      <c r="H22" s="123">
        <v>31.95</v>
      </c>
      <c r="I22" s="124">
        <v>32.942</v>
      </c>
      <c r="J22" s="124">
        <v>41.904000000000003</v>
      </c>
      <c r="K22" s="40">
        <v>127.20539129378911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6461</v>
      </c>
      <c r="D24" s="37">
        <v>7408</v>
      </c>
      <c r="E24" s="37">
        <v>9991</v>
      </c>
      <c r="F24" s="38">
        <v>134.86771058315335</v>
      </c>
      <c r="G24" s="39"/>
      <c r="H24" s="123">
        <v>113.4</v>
      </c>
      <c r="I24" s="124">
        <v>132.542</v>
      </c>
      <c r="J24" s="124">
        <v>149.08500000000001</v>
      </c>
      <c r="K24" s="40">
        <v>112.48132667380905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320</v>
      </c>
      <c r="D26" s="37">
        <v>411</v>
      </c>
      <c r="E26" s="37">
        <v>500</v>
      </c>
      <c r="F26" s="38">
        <v>121.65450121654501</v>
      </c>
      <c r="G26" s="39"/>
      <c r="H26" s="123">
        <v>4.3</v>
      </c>
      <c r="I26" s="124">
        <v>7.9160000000000004</v>
      </c>
      <c r="J26" s="124">
        <v>4.8</v>
      </c>
      <c r="K26" s="40">
        <v>60.636685194542693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9863</v>
      </c>
      <c r="D28" s="29">
        <v>8950</v>
      </c>
      <c r="E28" s="29">
        <v>10750</v>
      </c>
      <c r="F28" s="30"/>
      <c r="G28" s="30"/>
      <c r="H28" s="122">
        <v>231.87700000000001</v>
      </c>
      <c r="I28" s="122">
        <v>139.22800000000001</v>
      </c>
      <c r="J28" s="122">
        <v>164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913</v>
      </c>
      <c r="E29" s="29">
        <v>800</v>
      </c>
      <c r="F29" s="30"/>
      <c r="G29" s="30"/>
      <c r="H29" s="122"/>
      <c r="I29" s="122">
        <v>9.0790000000000006</v>
      </c>
      <c r="J29" s="122">
        <v>10.177</v>
      </c>
      <c r="K29" s="31"/>
    </row>
    <row r="30" spans="1:11" s="32" customFormat="1" ht="11.25" customHeight="1" x14ac:dyDescent="0.3">
      <c r="A30" s="34" t="s">
        <v>23</v>
      </c>
      <c r="B30" s="28"/>
      <c r="C30" s="29">
        <v>550</v>
      </c>
      <c r="D30" s="29">
        <v>751</v>
      </c>
      <c r="E30" s="29">
        <v>386</v>
      </c>
      <c r="F30" s="30"/>
      <c r="G30" s="30"/>
      <c r="H30" s="122">
        <v>9</v>
      </c>
      <c r="I30" s="122">
        <v>6.7679999999999998</v>
      </c>
      <c r="J30" s="122">
        <v>3.6760000000000002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10413</v>
      </c>
      <c r="D31" s="37">
        <v>10614</v>
      </c>
      <c r="E31" s="37">
        <v>11936</v>
      </c>
      <c r="F31" s="38">
        <v>112.4552477859431</v>
      </c>
      <c r="G31" s="39"/>
      <c r="H31" s="123">
        <v>240.87700000000001</v>
      </c>
      <c r="I31" s="124">
        <v>155.07500000000002</v>
      </c>
      <c r="J31" s="124">
        <v>177.85299999999998</v>
      </c>
      <c r="K31" s="40">
        <v>114.6883765919716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2223</v>
      </c>
      <c r="D33" s="29">
        <v>2486</v>
      </c>
      <c r="E33" s="29">
        <v>2515</v>
      </c>
      <c r="F33" s="30"/>
      <c r="G33" s="30"/>
      <c r="H33" s="122">
        <v>29.82</v>
      </c>
      <c r="I33" s="122">
        <v>22.585999999999999</v>
      </c>
      <c r="J33" s="122">
        <v>13.502000000000001</v>
      </c>
      <c r="K33" s="31"/>
    </row>
    <row r="34" spans="1:11" s="32" customFormat="1" ht="11.25" customHeight="1" x14ac:dyDescent="0.3">
      <c r="A34" s="34" t="s">
        <v>26</v>
      </c>
      <c r="B34" s="28"/>
      <c r="C34" s="29">
        <v>270</v>
      </c>
      <c r="D34" s="29">
        <v>1178</v>
      </c>
      <c r="E34" s="29">
        <v>1500</v>
      </c>
      <c r="F34" s="30"/>
      <c r="G34" s="30"/>
      <c r="H34" s="122">
        <v>3.66</v>
      </c>
      <c r="I34" s="122">
        <v>17.786999999999999</v>
      </c>
      <c r="J34" s="122">
        <v>11.3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1211</v>
      </c>
      <c r="D35" s="29">
        <v>3159</v>
      </c>
      <c r="E35" s="29">
        <v>2894</v>
      </c>
      <c r="F35" s="30"/>
      <c r="G35" s="30"/>
      <c r="H35" s="122">
        <v>18.164999999999999</v>
      </c>
      <c r="I35" s="122">
        <v>34.561999999999998</v>
      </c>
      <c r="J35" s="122">
        <v>20.39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160</v>
      </c>
      <c r="D36" s="29">
        <v>224</v>
      </c>
      <c r="E36" s="29">
        <v>224</v>
      </c>
      <c r="F36" s="30"/>
      <c r="G36" s="30"/>
      <c r="H36" s="122">
        <v>2.6</v>
      </c>
      <c r="I36" s="122">
        <v>2.238</v>
      </c>
      <c r="J36" s="122">
        <v>1.3420000000000001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3864</v>
      </c>
      <c r="D37" s="37">
        <v>7047</v>
      </c>
      <c r="E37" s="37">
        <v>7133</v>
      </c>
      <c r="F37" s="38">
        <v>101.2203774655882</v>
      </c>
      <c r="G37" s="39"/>
      <c r="H37" s="123">
        <v>54.245000000000005</v>
      </c>
      <c r="I37" s="124">
        <v>77.173000000000002</v>
      </c>
      <c r="J37" s="124">
        <v>46.533999999999999</v>
      </c>
      <c r="K37" s="40">
        <v>60.298290853018536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220</v>
      </c>
      <c r="D39" s="37">
        <v>328</v>
      </c>
      <c r="E39" s="37">
        <v>330</v>
      </c>
      <c r="F39" s="38">
        <v>100.60975609756098</v>
      </c>
      <c r="G39" s="39"/>
      <c r="H39" s="123">
        <v>2</v>
      </c>
      <c r="I39" s="124">
        <v>2.4929999999999999</v>
      </c>
      <c r="J39" s="124">
        <v>2.4</v>
      </c>
      <c r="K39" s="40">
        <v>96.269554753309265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6356</v>
      </c>
      <c r="D41" s="29">
        <v>7309</v>
      </c>
      <c r="E41" s="29">
        <v>10249</v>
      </c>
      <c r="F41" s="30"/>
      <c r="G41" s="30"/>
      <c r="H41" s="122">
        <v>76.718000000000004</v>
      </c>
      <c r="I41" s="122">
        <v>78.122</v>
      </c>
      <c r="J41" s="122">
        <v>33.344000000000001</v>
      </c>
      <c r="K41" s="31"/>
    </row>
    <row r="42" spans="1:11" s="32" customFormat="1" ht="11.25" customHeight="1" x14ac:dyDescent="0.3">
      <c r="A42" s="34" t="s">
        <v>32</v>
      </c>
      <c r="B42" s="28"/>
      <c r="C42" s="29">
        <v>13402</v>
      </c>
      <c r="D42" s="29">
        <v>14231</v>
      </c>
      <c r="E42" s="29">
        <v>18457</v>
      </c>
      <c r="F42" s="30"/>
      <c r="G42" s="30"/>
      <c r="H42" s="122">
        <v>212.875</v>
      </c>
      <c r="I42" s="122">
        <v>158.76400000000001</v>
      </c>
      <c r="J42" s="122">
        <v>69.06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10345</v>
      </c>
      <c r="D43" s="29">
        <v>10618</v>
      </c>
      <c r="E43" s="29">
        <v>11036</v>
      </c>
      <c r="F43" s="30"/>
      <c r="G43" s="30"/>
      <c r="H43" s="122">
        <v>121.42</v>
      </c>
      <c r="I43" s="122">
        <v>91.01</v>
      </c>
      <c r="J43" s="122">
        <v>66.111999999999995</v>
      </c>
      <c r="K43" s="31"/>
    </row>
    <row r="44" spans="1:11" s="32" customFormat="1" ht="11.25" customHeight="1" x14ac:dyDescent="0.3">
      <c r="A44" s="34" t="s">
        <v>34</v>
      </c>
      <c r="B44" s="28"/>
      <c r="C44" s="29">
        <v>21192</v>
      </c>
      <c r="D44" s="29">
        <v>22644</v>
      </c>
      <c r="E44" s="29">
        <v>33740</v>
      </c>
      <c r="F44" s="30"/>
      <c r="G44" s="30"/>
      <c r="H44" s="122">
        <v>122.65600000000001</v>
      </c>
      <c r="I44" s="122">
        <v>71.533000000000001</v>
      </c>
      <c r="J44" s="122">
        <v>21.58</v>
      </c>
      <c r="K44" s="31"/>
    </row>
    <row r="45" spans="1:11" s="32" customFormat="1" ht="11.25" customHeight="1" x14ac:dyDescent="0.3">
      <c r="A45" s="34" t="s">
        <v>35</v>
      </c>
      <c r="B45" s="28"/>
      <c r="C45" s="29">
        <v>8044</v>
      </c>
      <c r="D45" s="29">
        <v>8850</v>
      </c>
      <c r="E45" s="29">
        <v>9252</v>
      </c>
      <c r="F45" s="30"/>
      <c r="G45" s="30"/>
      <c r="H45" s="122">
        <v>65.403999999999996</v>
      </c>
      <c r="I45" s="122">
        <v>63.04</v>
      </c>
      <c r="J45" s="122">
        <v>97.81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3351</v>
      </c>
      <c r="D46" s="29">
        <v>2940</v>
      </c>
      <c r="E46" s="29">
        <v>4728</v>
      </c>
      <c r="F46" s="30"/>
      <c r="G46" s="30"/>
      <c r="H46" s="122">
        <v>38.478000000000002</v>
      </c>
      <c r="I46" s="122">
        <v>24.504000000000001</v>
      </c>
      <c r="J46" s="122">
        <v>21.744</v>
      </c>
      <c r="K46" s="31"/>
    </row>
    <row r="47" spans="1:11" s="32" customFormat="1" ht="11.25" customHeight="1" x14ac:dyDescent="0.3">
      <c r="A47" s="34" t="s">
        <v>37</v>
      </c>
      <c r="B47" s="28"/>
      <c r="C47" s="29">
        <v>3916</v>
      </c>
      <c r="D47" s="29">
        <v>4028</v>
      </c>
      <c r="E47" s="29">
        <v>1422</v>
      </c>
      <c r="F47" s="30"/>
      <c r="G47" s="30"/>
      <c r="H47" s="122">
        <v>59.37</v>
      </c>
      <c r="I47" s="122">
        <v>47.231999999999999</v>
      </c>
      <c r="J47" s="122">
        <v>8.0009999999999994</v>
      </c>
      <c r="K47" s="31"/>
    </row>
    <row r="48" spans="1:11" s="32" customFormat="1" ht="11.25" customHeight="1" x14ac:dyDescent="0.3">
      <c r="A48" s="34" t="s">
        <v>38</v>
      </c>
      <c r="B48" s="28"/>
      <c r="C48" s="29">
        <v>17244</v>
      </c>
      <c r="D48" s="29">
        <v>19737</v>
      </c>
      <c r="E48" s="29">
        <v>21842</v>
      </c>
      <c r="F48" s="30"/>
      <c r="G48" s="30"/>
      <c r="H48" s="122">
        <v>272.45499999999998</v>
      </c>
      <c r="I48" s="122">
        <v>286.58100000000002</v>
      </c>
      <c r="J48" s="122">
        <v>96.105000000000004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12186</v>
      </c>
      <c r="D49" s="29">
        <v>11847</v>
      </c>
      <c r="E49" s="29">
        <v>11186</v>
      </c>
      <c r="F49" s="30"/>
      <c r="G49" s="30"/>
      <c r="H49" s="122">
        <v>189.35</v>
      </c>
      <c r="I49" s="122">
        <v>70.534999999999997</v>
      </c>
      <c r="J49" s="122">
        <v>75.650000000000006</v>
      </c>
      <c r="K49" s="31"/>
    </row>
    <row r="50" spans="1:11" s="23" customFormat="1" ht="11.25" customHeight="1" x14ac:dyDescent="0.3">
      <c r="A50" s="41" t="s">
        <v>40</v>
      </c>
      <c r="B50" s="36"/>
      <c r="C50" s="37">
        <v>96036</v>
      </c>
      <c r="D50" s="37">
        <v>102204</v>
      </c>
      <c r="E50" s="37">
        <v>121912</v>
      </c>
      <c r="F50" s="38">
        <v>119.28300262220657</v>
      </c>
      <c r="G50" s="39"/>
      <c r="H50" s="123">
        <v>1158.7259999999999</v>
      </c>
      <c r="I50" s="124">
        <v>891.32100000000003</v>
      </c>
      <c r="J50" s="124">
        <v>489.40599999999995</v>
      </c>
      <c r="K50" s="40">
        <v>54.90794001263292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>
        <v>785</v>
      </c>
      <c r="E52" s="37">
        <v>936</v>
      </c>
      <c r="F52" s="38">
        <v>119.23566878980891</v>
      </c>
      <c r="G52" s="39"/>
      <c r="H52" s="123"/>
      <c r="I52" s="124">
        <v>7.4320000000000004</v>
      </c>
      <c r="J52" s="124">
        <v>1.095</v>
      </c>
      <c r="K52" s="40">
        <v>14.733584499461786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490</v>
      </c>
      <c r="D54" s="29">
        <v>572</v>
      </c>
      <c r="E54" s="29">
        <v>550</v>
      </c>
      <c r="F54" s="30"/>
      <c r="G54" s="30"/>
      <c r="H54" s="122">
        <v>4</v>
      </c>
      <c r="I54" s="122">
        <v>3.6240000000000001</v>
      </c>
      <c r="J54" s="122">
        <v>1.26</v>
      </c>
      <c r="K54" s="31"/>
    </row>
    <row r="55" spans="1:11" s="32" customFormat="1" ht="11.25" customHeight="1" x14ac:dyDescent="0.3">
      <c r="A55" s="34" t="s">
        <v>43</v>
      </c>
      <c r="B55" s="28"/>
      <c r="C55" s="29">
        <v>4555</v>
      </c>
      <c r="D55" s="29">
        <v>3333</v>
      </c>
      <c r="E55" s="29">
        <v>2983</v>
      </c>
      <c r="F55" s="30"/>
      <c r="G55" s="30"/>
      <c r="H55" s="122">
        <v>43.05</v>
      </c>
      <c r="I55" s="122">
        <v>34.027999999999999</v>
      </c>
      <c r="J55" s="122">
        <v>24.8</v>
      </c>
      <c r="K55" s="31"/>
    </row>
    <row r="56" spans="1:11" s="32" customFormat="1" ht="11.25" customHeight="1" x14ac:dyDescent="0.3">
      <c r="A56" s="34" t="s">
        <v>44</v>
      </c>
      <c r="B56" s="28"/>
      <c r="C56" s="29">
        <v>535</v>
      </c>
      <c r="D56" s="29">
        <v>399</v>
      </c>
      <c r="E56" s="29">
        <v>360</v>
      </c>
      <c r="F56" s="30"/>
      <c r="G56" s="30"/>
      <c r="H56" s="122">
        <v>1.1499999999999999</v>
      </c>
      <c r="I56" s="122">
        <v>1.569</v>
      </c>
      <c r="J56" s="122">
        <v>1.2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>
        <v>100</v>
      </c>
      <c r="F57" s="30"/>
      <c r="G57" s="30"/>
      <c r="H57" s="122"/>
      <c r="I57" s="122"/>
      <c r="J57" s="122">
        <v>1.8</v>
      </c>
      <c r="K57" s="31"/>
    </row>
    <row r="58" spans="1:11" s="32" customFormat="1" ht="11.25" customHeight="1" x14ac:dyDescent="0.3">
      <c r="A58" s="34" t="s">
        <v>46</v>
      </c>
      <c r="B58" s="28"/>
      <c r="C58" s="29">
        <v>5758</v>
      </c>
      <c r="D58" s="29">
        <v>11187</v>
      </c>
      <c r="E58" s="29">
        <v>6212</v>
      </c>
      <c r="F58" s="30"/>
      <c r="G58" s="30"/>
      <c r="H58" s="122">
        <v>129.58000000000001</v>
      </c>
      <c r="I58" s="122">
        <v>267.19299999999998</v>
      </c>
      <c r="J58" s="122">
        <v>52.277999999999999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11338</v>
      </c>
      <c r="D59" s="37">
        <v>15491</v>
      </c>
      <c r="E59" s="37">
        <v>10205</v>
      </c>
      <c r="F59" s="38">
        <v>65.876960815957659</v>
      </c>
      <c r="G59" s="39"/>
      <c r="H59" s="123">
        <v>177.78</v>
      </c>
      <c r="I59" s="124">
        <v>306.41399999999999</v>
      </c>
      <c r="J59" s="124">
        <v>81.337999999999994</v>
      </c>
      <c r="K59" s="40">
        <v>26.545131749854772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>
        <v>3</v>
      </c>
      <c r="E61" s="29"/>
      <c r="F61" s="30"/>
      <c r="G61" s="30"/>
      <c r="H61" s="122"/>
      <c r="I61" s="122">
        <v>1.7000000000000001E-2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255</v>
      </c>
      <c r="D62" s="29">
        <v>304</v>
      </c>
      <c r="E62" s="29">
        <v>151</v>
      </c>
      <c r="F62" s="30"/>
      <c r="G62" s="30"/>
      <c r="H62" s="122">
        <v>0.67300000000000004</v>
      </c>
      <c r="I62" s="122">
        <v>0.83</v>
      </c>
      <c r="J62" s="122">
        <v>0.30099999999999999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181</v>
      </c>
      <c r="D63" s="29">
        <v>40</v>
      </c>
      <c r="E63" s="29">
        <v>192</v>
      </c>
      <c r="F63" s="30"/>
      <c r="G63" s="30"/>
      <c r="H63" s="122">
        <v>1.294</v>
      </c>
      <c r="I63" s="122">
        <v>0.11899999999999999</v>
      </c>
      <c r="J63" s="122">
        <v>0.115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436</v>
      </c>
      <c r="D64" s="37">
        <v>347</v>
      </c>
      <c r="E64" s="37">
        <v>343</v>
      </c>
      <c r="F64" s="38">
        <v>98.847262247838614</v>
      </c>
      <c r="G64" s="39"/>
      <c r="H64" s="123">
        <v>1.9670000000000001</v>
      </c>
      <c r="I64" s="124">
        <v>0.96599999999999997</v>
      </c>
      <c r="J64" s="124">
        <v>0.41599999999999998</v>
      </c>
      <c r="K64" s="40">
        <v>43.064182194616983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342</v>
      </c>
      <c r="D66" s="37">
        <v>138</v>
      </c>
      <c r="E66" s="37">
        <v>140</v>
      </c>
      <c r="F66" s="38">
        <v>101.44927536231884</v>
      </c>
      <c r="G66" s="39"/>
      <c r="H66" s="123">
        <v>3.367</v>
      </c>
      <c r="I66" s="124">
        <v>1.538</v>
      </c>
      <c r="J66" s="124">
        <v>0.14299999999999999</v>
      </c>
      <c r="K66" s="40">
        <v>9.2977893368010402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14410</v>
      </c>
      <c r="D68" s="29">
        <v>12404</v>
      </c>
      <c r="E68" s="29">
        <v>16100</v>
      </c>
      <c r="F68" s="30"/>
      <c r="G68" s="30"/>
      <c r="H68" s="122">
        <v>216</v>
      </c>
      <c r="I68" s="122">
        <v>233.21600000000001</v>
      </c>
      <c r="J68" s="122">
        <v>136</v>
      </c>
      <c r="K68" s="31"/>
    </row>
    <row r="69" spans="1:11" s="32" customFormat="1" ht="11.25" customHeight="1" x14ac:dyDescent="0.3">
      <c r="A69" s="34" t="s">
        <v>54</v>
      </c>
      <c r="B69" s="28"/>
      <c r="C69" s="29">
        <v>5530</v>
      </c>
      <c r="D69" s="29">
        <v>5382</v>
      </c>
      <c r="E69" s="29">
        <v>5500</v>
      </c>
      <c r="F69" s="30"/>
      <c r="G69" s="30"/>
      <c r="H69" s="122">
        <v>64.400000000000006</v>
      </c>
      <c r="I69" s="122">
        <v>86.353999999999999</v>
      </c>
      <c r="J69" s="122">
        <v>50</v>
      </c>
      <c r="K69" s="31"/>
    </row>
    <row r="70" spans="1:11" s="23" customFormat="1" ht="11.25" customHeight="1" x14ac:dyDescent="0.3">
      <c r="A70" s="35" t="s">
        <v>55</v>
      </c>
      <c r="B70" s="36"/>
      <c r="C70" s="37">
        <v>19940</v>
      </c>
      <c r="D70" s="37">
        <v>17786</v>
      </c>
      <c r="E70" s="37">
        <v>21600</v>
      </c>
      <c r="F70" s="38">
        <v>121.44383222759474</v>
      </c>
      <c r="G70" s="39"/>
      <c r="H70" s="123">
        <v>280.39999999999998</v>
      </c>
      <c r="I70" s="124">
        <v>319.57</v>
      </c>
      <c r="J70" s="124">
        <v>186</v>
      </c>
      <c r="K70" s="40">
        <v>58.203210564195636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11</v>
      </c>
      <c r="D73" s="29">
        <v>160</v>
      </c>
      <c r="E73" s="29">
        <v>158</v>
      </c>
      <c r="F73" s="30"/>
      <c r="G73" s="30"/>
      <c r="H73" s="122">
        <v>0.01</v>
      </c>
      <c r="I73" s="122">
        <v>0.35699999999999998</v>
      </c>
      <c r="J73" s="122">
        <v>0.35099999999999998</v>
      </c>
      <c r="K73" s="31"/>
    </row>
    <row r="74" spans="1:11" s="32" customFormat="1" ht="11.25" customHeight="1" x14ac:dyDescent="0.3">
      <c r="A74" s="34" t="s">
        <v>58</v>
      </c>
      <c r="B74" s="28"/>
      <c r="C74" s="29">
        <v>70</v>
      </c>
      <c r="D74" s="29"/>
      <c r="E74" s="29">
        <v>25</v>
      </c>
      <c r="F74" s="30"/>
      <c r="G74" s="30"/>
      <c r="H74" s="122">
        <v>1.54</v>
      </c>
      <c r="I74" s="122"/>
      <c r="J74" s="122">
        <v>0.03</v>
      </c>
      <c r="K74" s="31"/>
    </row>
    <row r="75" spans="1:11" s="32" customFormat="1" ht="11.25" customHeight="1" x14ac:dyDescent="0.3">
      <c r="A75" s="34" t="s">
        <v>59</v>
      </c>
      <c r="B75" s="28"/>
      <c r="C75" s="29">
        <v>377</v>
      </c>
      <c r="D75" s="29">
        <v>44</v>
      </c>
      <c r="E75" s="29">
        <v>107</v>
      </c>
      <c r="F75" s="30"/>
      <c r="G75" s="30"/>
      <c r="H75" s="122">
        <v>3.766</v>
      </c>
      <c r="I75" s="122">
        <v>0.64400000000000002</v>
      </c>
      <c r="J75" s="122">
        <v>1.712</v>
      </c>
      <c r="K75" s="31"/>
    </row>
    <row r="76" spans="1:11" s="32" customFormat="1" ht="11.25" customHeight="1" x14ac:dyDescent="0.3">
      <c r="A76" s="34" t="s">
        <v>60</v>
      </c>
      <c r="B76" s="28"/>
      <c r="C76" s="29">
        <v>370</v>
      </c>
      <c r="D76" s="29">
        <v>250</v>
      </c>
      <c r="E76" s="29">
        <v>150</v>
      </c>
      <c r="F76" s="30"/>
      <c r="G76" s="30"/>
      <c r="H76" s="122">
        <v>3.8849999999999998</v>
      </c>
      <c r="I76" s="122">
        <v>2.12</v>
      </c>
      <c r="J76" s="122">
        <v>1.5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116</v>
      </c>
      <c r="D77" s="29">
        <v>162</v>
      </c>
      <c r="E77" s="29">
        <v>266</v>
      </c>
      <c r="F77" s="30"/>
      <c r="G77" s="30"/>
      <c r="H77" s="122">
        <v>1.526</v>
      </c>
      <c r="I77" s="122">
        <v>1.6339999999999999</v>
      </c>
      <c r="J77" s="122">
        <v>1.9630000000000001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2400</v>
      </c>
      <c r="D78" s="29">
        <v>1141</v>
      </c>
      <c r="E78" s="29">
        <v>2000</v>
      </c>
      <c r="F78" s="30"/>
      <c r="G78" s="30"/>
      <c r="H78" s="122">
        <v>36</v>
      </c>
      <c r="I78" s="122">
        <v>5.8920000000000003</v>
      </c>
      <c r="J78" s="122">
        <v>20</v>
      </c>
      <c r="K78" s="31"/>
    </row>
    <row r="79" spans="1:11" s="32" customFormat="1" ht="11.25" customHeight="1" x14ac:dyDescent="0.3">
      <c r="A79" s="34" t="s">
        <v>63</v>
      </c>
      <c r="B79" s="28"/>
      <c r="C79" s="29">
        <v>4035</v>
      </c>
      <c r="D79" s="29">
        <v>3288</v>
      </c>
      <c r="E79" s="29">
        <v>3500</v>
      </c>
      <c r="F79" s="30"/>
      <c r="G79" s="30"/>
      <c r="H79" s="122">
        <v>64.56</v>
      </c>
      <c r="I79" s="122">
        <v>33.584000000000003</v>
      </c>
      <c r="J79" s="122">
        <v>42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7379</v>
      </c>
      <c r="D80" s="37">
        <v>5045</v>
      </c>
      <c r="E80" s="37">
        <v>6206</v>
      </c>
      <c r="F80" s="38">
        <v>123.01288404360753</v>
      </c>
      <c r="G80" s="39"/>
      <c r="H80" s="123">
        <v>111.28700000000001</v>
      </c>
      <c r="I80" s="124">
        <v>44.231000000000002</v>
      </c>
      <c r="J80" s="124">
        <v>67.555999999999997</v>
      </c>
      <c r="K80" s="40">
        <v>152.73450747213491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49</v>
      </c>
      <c r="D83" s="29">
        <v>47</v>
      </c>
      <c r="E83" s="29">
        <v>47</v>
      </c>
      <c r="F83" s="30"/>
      <c r="G83" s="30"/>
      <c r="H83" s="122">
        <v>0.17499999999999999</v>
      </c>
      <c r="I83" s="122">
        <v>0.19700000000000001</v>
      </c>
      <c r="J83" s="122">
        <v>0.188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49</v>
      </c>
      <c r="D84" s="37">
        <v>47</v>
      </c>
      <c r="E84" s="37">
        <v>47</v>
      </c>
      <c r="F84" s="38">
        <v>100</v>
      </c>
      <c r="G84" s="39"/>
      <c r="H84" s="123">
        <v>0.17499999999999999</v>
      </c>
      <c r="I84" s="124">
        <v>0.19700000000000001</v>
      </c>
      <c r="J84" s="124">
        <v>0.188</v>
      </c>
      <c r="K84" s="40">
        <v>95.431472081218274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159335</v>
      </c>
      <c r="D87" s="48">
        <v>170914</v>
      </c>
      <c r="E87" s="48">
        <v>195586</v>
      </c>
      <c r="F87" s="49">
        <v>114.43533004903051</v>
      </c>
      <c r="G87" s="39"/>
      <c r="H87" s="127">
        <v>2197.299</v>
      </c>
      <c r="I87" s="128">
        <v>2005.8399999999997</v>
      </c>
      <c r="J87" s="128">
        <v>1272.3320000000001</v>
      </c>
      <c r="K87" s="49">
        <v>63.431380369321595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9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403</v>
      </c>
      <c r="D9" s="29">
        <v>402</v>
      </c>
      <c r="E9" s="29">
        <v>390</v>
      </c>
      <c r="F9" s="30"/>
      <c r="G9" s="30"/>
      <c r="H9" s="122">
        <v>17.32</v>
      </c>
      <c r="I9" s="122">
        <v>17.440999999999999</v>
      </c>
      <c r="J9" s="122">
        <v>16.762</v>
      </c>
      <c r="K9" s="31"/>
    </row>
    <row r="10" spans="1:11" s="32" customFormat="1" ht="11.25" customHeight="1" x14ac:dyDescent="0.3">
      <c r="A10" s="34" t="s">
        <v>9</v>
      </c>
      <c r="B10" s="28"/>
      <c r="C10" s="29">
        <v>199</v>
      </c>
      <c r="D10" s="29">
        <v>197</v>
      </c>
      <c r="E10" s="29">
        <v>195</v>
      </c>
      <c r="F10" s="30"/>
      <c r="G10" s="30"/>
      <c r="H10" s="122">
        <v>8.5570000000000004</v>
      </c>
      <c r="I10" s="122">
        <v>10.33</v>
      </c>
      <c r="J10" s="122">
        <v>8.3849999999999998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378</v>
      </c>
      <c r="D11" s="29">
        <v>388</v>
      </c>
      <c r="E11" s="29">
        <v>358</v>
      </c>
      <c r="F11" s="30"/>
      <c r="G11" s="30"/>
      <c r="H11" s="122">
        <v>18.521999999999998</v>
      </c>
      <c r="I11" s="122">
        <v>17.446000000000002</v>
      </c>
      <c r="J11" s="122">
        <v>11.814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260</v>
      </c>
      <c r="D12" s="29">
        <v>224</v>
      </c>
      <c r="E12" s="29">
        <v>255</v>
      </c>
      <c r="F12" s="30"/>
      <c r="G12" s="30"/>
      <c r="H12" s="122">
        <v>8.58</v>
      </c>
      <c r="I12" s="122">
        <v>8.2910000000000004</v>
      </c>
      <c r="J12" s="122">
        <v>8.9250000000000007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1240</v>
      </c>
      <c r="D13" s="37">
        <v>1211</v>
      </c>
      <c r="E13" s="37">
        <v>1198</v>
      </c>
      <c r="F13" s="38">
        <v>98.926507018992567</v>
      </c>
      <c r="G13" s="39"/>
      <c r="H13" s="123">
        <v>52.978999999999999</v>
      </c>
      <c r="I13" s="124">
        <v>53.507999999999996</v>
      </c>
      <c r="J13" s="124">
        <v>45.885999999999996</v>
      </c>
      <c r="K13" s="40">
        <v>85.755401061523514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6</v>
      </c>
      <c r="D15" s="37">
        <v>8</v>
      </c>
      <c r="E15" s="37">
        <v>7</v>
      </c>
      <c r="F15" s="38">
        <v>87.5</v>
      </c>
      <c r="G15" s="39"/>
      <c r="H15" s="123">
        <v>0.13200000000000001</v>
      </c>
      <c r="I15" s="124">
        <v>0.2</v>
      </c>
      <c r="J15" s="124">
        <v>0.17499999999999999</v>
      </c>
      <c r="K15" s="40">
        <v>87.5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>
        <v>8</v>
      </c>
      <c r="E17" s="37">
        <v>1</v>
      </c>
      <c r="F17" s="38">
        <v>12.5</v>
      </c>
      <c r="G17" s="39"/>
      <c r="H17" s="123"/>
      <c r="I17" s="124">
        <v>0.184</v>
      </c>
      <c r="J17" s="124">
        <v>2.7E-2</v>
      </c>
      <c r="K17" s="40">
        <v>14.673913043478262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30</v>
      </c>
      <c r="D19" s="29">
        <v>30</v>
      </c>
      <c r="E19" s="29">
        <v>30</v>
      </c>
      <c r="F19" s="30"/>
      <c r="G19" s="30"/>
      <c r="H19" s="122">
        <v>0.77500000000000002</v>
      </c>
      <c r="I19" s="122">
        <v>0.61399999999999999</v>
      </c>
      <c r="J19" s="122">
        <v>0.7</v>
      </c>
      <c r="K19" s="31"/>
    </row>
    <row r="20" spans="1:11" s="32" customFormat="1" ht="11.25" customHeight="1" x14ac:dyDescent="0.3">
      <c r="A20" s="34" t="s">
        <v>16</v>
      </c>
      <c r="B20" s="28"/>
      <c r="C20" s="29">
        <v>15</v>
      </c>
      <c r="D20" s="29">
        <v>15</v>
      </c>
      <c r="E20" s="29">
        <v>16</v>
      </c>
      <c r="F20" s="30"/>
      <c r="G20" s="30"/>
      <c r="H20" s="122">
        <v>0.40500000000000003</v>
      </c>
      <c r="I20" s="122">
        <v>0.30599999999999999</v>
      </c>
      <c r="J20" s="122">
        <v>0.4</v>
      </c>
      <c r="K20" s="31"/>
    </row>
    <row r="21" spans="1:11" s="32" customFormat="1" ht="11.25" customHeight="1" x14ac:dyDescent="0.3">
      <c r="A21" s="34" t="s">
        <v>17</v>
      </c>
      <c r="B21" s="28"/>
      <c r="C21" s="29">
        <v>39</v>
      </c>
      <c r="D21" s="29">
        <v>38</v>
      </c>
      <c r="E21" s="29">
        <v>14</v>
      </c>
      <c r="F21" s="30"/>
      <c r="G21" s="30"/>
      <c r="H21" s="122">
        <v>0.375</v>
      </c>
      <c r="I21" s="122">
        <v>1.0429999999999999</v>
      </c>
      <c r="J21" s="122">
        <v>0.34</v>
      </c>
      <c r="K21" s="31"/>
    </row>
    <row r="22" spans="1:11" s="23" customFormat="1" ht="11.25" customHeight="1" x14ac:dyDescent="0.3">
      <c r="A22" s="35" t="s">
        <v>18</v>
      </c>
      <c r="B22" s="36"/>
      <c r="C22" s="37">
        <v>84</v>
      </c>
      <c r="D22" s="37">
        <v>83</v>
      </c>
      <c r="E22" s="37">
        <v>60</v>
      </c>
      <c r="F22" s="38">
        <v>72.289156626506028</v>
      </c>
      <c r="G22" s="39"/>
      <c r="H22" s="123">
        <v>1.5550000000000002</v>
      </c>
      <c r="I22" s="124">
        <v>1.9629999999999999</v>
      </c>
      <c r="J22" s="124">
        <v>1.4400000000000002</v>
      </c>
      <c r="K22" s="40">
        <v>73.357106469689271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57</v>
      </c>
      <c r="D24" s="37">
        <v>66</v>
      </c>
      <c r="E24" s="37">
        <v>35</v>
      </c>
      <c r="F24" s="38">
        <v>53.030303030303031</v>
      </c>
      <c r="G24" s="39"/>
      <c r="H24" s="123">
        <v>1.4</v>
      </c>
      <c r="I24" s="124">
        <v>1.5269999999999999</v>
      </c>
      <c r="J24" s="124">
        <v>1.2</v>
      </c>
      <c r="K24" s="40">
        <v>78.585461689587433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100</v>
      </c>
      <c r="D26" s="37">
        <v>75</v>
      </c>
      <c r="E26" s="37">
        <v>80</v>
      </c>
      <c r="F26" s="38">
        <v>106.66666666666667</v>
      </c>
      <c r="G26" s="39"/>
      <c r="H26" s="123">
        <v>4.2</v>
      </c>
      <c r="I26" s="124">
        <v>3.0150000000000001</v>
      </c>
      <c r="J26" s="124">
        <v>3.5</v>
      </c>
      <c r="K26" s="40">
        <v>116.08623548922056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5</v>
      </c>
      <c r="D28" s="29">
        <v>5</v>
      </c>
      <c r="E28" s="29">
        <v>4</v>
      </c>
      <c r="F28" s="30"/>
      <c r="G28" s="30"/>
      <c r="H28" s="122">
        <v>0.11</v>
      </c>
      <c r="I28" s="122">
        <v>0.108</v>
      </c>
      <c r="J28" s="122">
        <v>0.09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4</v>
      </c>
      <c r="E29" s="29">
        <v>8</v>
      </c>
      <c r="F29" s="30"/>
      <c r="G29" s="30"/>
      <c r="H29" s="122"/>
      <c r="I29" s="122">
        <v>0.05</v>
      </c>
      <c r="J29" s="122">
        <v>8.7999999999999995E-2</v>
      </c>
      <c r="K29" s="31"/>
    </row>
    <row r="30" spans="1:11" s="32" customFormat="1" ht="11.25" customHeight="1" x14ac:dyDescent="0.3">
      <c r="A30" s="34" t="s">
        <v>23</v>
      </c>
      <c r="B30" s="28"/>
      <c r="C30" s="29">
        <v>30</v>
      </c>
      <c r="D30" s="29">
        <v>69</v>
      </c>
      <c r="E30" s="29">
        <v>50</v>
      </c>
      <c r="F30" s="30"/>
      <c r="G30" s="30"/>
      <c r="H30" s="122">
        <v>1.1000000000000001</v>
      </c>
      <c r="I30" s="122">
        <v>1.97</v>
      </c>
      <c r="J30" s="122">
        <v>1.0049999999999999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35</v>
      </c>
      <c r="D31" s="37">
        <v>78</v>
      </c>
      <c r="E31" s="37">
        <v>62</v>
      </c>
      <c r="F31" s="38">
        <v>79.487179487179489</v>
      </c>
      <c r="G31" s="39"/>
      <c r="H31" s="123">
        <v>1.2100000000000002</v>
      </c>
      <c r="I31" s="124">
        <v>2.1280000000000001</v>
      </c>
      <c r="J31" s="124">
        <v>1.1829999999999998</v>
      </c>
      <c r="K31" s="40">
        <v>55.592105263157883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110</v>
      </c>
      <c r="D33" s="29">
        <v>169</v>
      </c>
      <c r="E33" s="29">
        <v>90</v>
      </c>
      <c r="F33" s="30"/>
      <c r="G33" s="30"/>
      <c r="H33" s="122">
        <v>2.7</v>
      </c>
      <c r="I33" s="122">
        <v>4.0049999999999999</v>
      </c>
      <c r="J33" s="122">
        <v>2.1389999999999998</v>
      </c>
      <c r="K33" s="31"/>
    </row>
    <row r="34" spans="1:11" s="32" customFormat="1" ht="11.25" customHeight="1" x14ac:dyDescent="0.3">
      <c r="A34" s="34" t="s">
        <v>26</v>
      </c>
      <c r="B34" s="28"/>
      <c r="C34" s="29">
        <v>39</v>
      </c>
      <c r="D34" s="29">
        <v>43</v>
      </c>
      <c r="E34" s="29">
        <v>8</v>
      </c>
      <c r="F34" s="30"/>
      <c r="G34" s="30"/>
      <c r="H34" s="122">
        <v>1.026</v>
      </c>
      <c r="I34" s="122">
        <v>1.004</v>
      </c>
      <c r="J34" s="122">
        <v>0.16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23</v>
      </c>
      <c r="D35" s="29">
        <v>42</v>
      </c>
      <c r="E35" s="29">
        <v>26</v>
      </c>
      <c r="F35" s="30"/>
      <c r="G35" s="30"/>
      <c r="H35" s="122">
        <v>0.60699999999999998</v>
      </c>
      <c r="I35" s="122">
        <v>1.048</v>
      </c>
      <c r="J35" s="122">
        <v>0.66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300</v>
      </c>
      <c r="D36" s="29">
        <v>230</v>
      </c>
      <c r="E36" s="29">
        <v>230</v>
      </c>
      <c r="F36" s="30"/>
      <c r="G36" s="30"/>
      <c r="H36" s="122">
        <v>7.5</v>
      </c>
      <c r="I36" s="122">
        <v>5.4240000000000004</v>
      </c>
      <c r="J36" s="122">
        <v>5.431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472</v>
      </c>
      <c r="D37" s="37">
        <v>484</v>
      </c>
      <c r="E37" s="37">
        <v>354</v>
      </c>
      <c r="F37" s="38">
        <v>73.140495867768593</v>
      </c>
      <c r="G37" s="39"/>
      <c r="H37" s="123">
        <v>11.833</v>
      </c>
      <c r="I37" s="124">
        <v>11.481000000000002</v>
      </c>
      <c r="J37" s="124">
        <v>8.39</v>
      </c>
      <c r="K37" s="40">
        <v>73.077258078564569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40</v>
      </c>
      <c r="D39" s="37">
        <v>48</v>
      </c>
      <c r="E39" s="37">
        <v>50</v>
      </c>
      <c r="F39" s="38">
        <v>104.16666666666667</v>
      </c>
      <c r="G39" s="39"/>
      <c r="H39" s="123">
        <v>1.1499999999999999</v>
      </c>
      <c r="I39" s="124">
        <v>1.1120000000000001</v>
      </c>
      <c r="J39" s="124">
        <v>1.1499999999999999</v>
      </c>
      <c r="K39" s="40">
        <v>103.41726618705034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>
        <v>1</v>
      </c>
      <c r="F41" s="30"/>
      <c r="G41" s="30"/>
      <c r="H41" s="122"/>
      <c r="I41" s="122"/>
      <c r="J41" s="122">
        <v>7.0000000000000001E-3</v>
      </c>
      <c r="K41" s="31"/>
    </row>
    <row r="42" spans="1:11" s="32" customFormat="1" ht="11.25" customHeight="1" x14ac:dyDescent="0.3">
      <c r="A42" s="34" t="s">
        <v>32</v>
      </c>
      <c r="B42" s="28"/>
      <c r="C42" s="29">
        <v>14</v>
      </c>
      <c r="D42" s="29">
        <v>13</v>
      </c>
      <c r="E42" s="29">
        <v>16</v>
      </c>
      <c r="F42" s="30"/>
      <c r="G42" s="30"/>
      <c r="H42" s="122">
        <v>0.49</v>
      </c>
      <c r="I42" s="122">
        <v>0.45500000000000002</v>
      </c>
      <c r="J42" s="122">
        <v>0.56000000000000005</v>
      </c>
      <c r="K42" s="31"/>
    </row>
    <row r="43" spans="1:11" s="32" customFormat="1" ht="11.25" customHeight="1" x14ac:dyDescent="0.3">
      <c r="A43" s="34" t="s">
        <v>33</v>
      </c>
      <c r="B43" s="28"/>
      <c r="C43" s="29">
        <v>31</v>
      </c>
      <c r="D43" s="29">
        <v>40</v>
      </c>
      <c r="E43" s="29">
        <v>33</v>
      </c>
      <c r="F43" s="30"/>
      <c r="G43" s="30"/>
      <c r="H43" s="122">
        <v>1.1779999999999999</v>
      </c>
      <c r="I43" s="122">
        <v>1.198</v>
      </c>
      <c r="J43" s="122">
        <v>1.238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4</v>
      </c>
      <c r="D45" s="29">
        <v>5</v>
      </c>
      <c r="E45" s="29">
        <v>7</v>
      </c>
      <c r="F45" s="30"/>
      <c r="G45" s="30"/>
      <c r="H45" s="122">
        <v>0.11600000000000001</v>
      </c>
      <c r="I45" s="122">
        <v>0.16</v>
      </c>
      <c r="J45" s="122">
        <v>0.23799999999999999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10</v>
      </c>
      <c r="D46" s="29">
        <v>22</v>
      </c>
      <c r="E46" s="29">
        <v>17</v>
      </c>
      <c r="F46" s="30"/>
      <c r="G46" s="30"/>
      <c r="H46" s="122">
        <v>0.25</v>
      </c>
      <c r="I46" s="122">
        <v>0.48</v>
      </c>
      <c r="J46" s="122">
        <v>0.40799999999999997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>
        <v>10</v>
      </c>
      <c r="E47" s="29">
        <v>12</v>
      </c>
      <c r="F47" s="30"/>
      <c r="G47" s="30"/>
      <c r="H47" s="122"/>
      <c r="I47" s="122">
        <v>0.12</v>
      </c>
      <c r="J47" s="122">
        <v>7.1999999999999995E-2</v>
      </c>
      <c r="K47" s="31"/>
    </row>
    <row r="48" spans="1:11" s="32" customFormat="1" ht="11.25" customHeight="1" x14ac:dyDescent="0.3">
      <c r="A48" s="34" t="s">
        <v>38</v>
      </c>
      <c r="B48" s="28"/>
      <c r="C48" s="29">
        <v>7</v>
      </c>
      <c r="D48" s="29">
        <v>7</v>
      </c>
      <c r="E48" s="29">
        <v>9</v>
      </c>
      <c r="F48" s="30"/>
      <c r="G48" s="30"/>
      <c r="H48" s="122">
        <v>0.315</v>
      </c>
      <c r="I48" s="122">
        <v>0.315</v>
      </c>
      <c r="J48" s="122">
        <v>0.40500000000000003</v>
      </c>
      <c r="K48" s="31"/>
    </row>
    <row r="49" spans="1:11" s="32" customFormat="1" ht="11.25" customHeight="1" x14ac:dyDescent="0.3">
      <c r="A49" s="34" t="s">
        <v>39</v>
      </c>
      <c r="B49" s="28"/>
      <c r="C49" s="29">
        <v>3</v>
      </c>
      <c r="D49" s="29">
        <v>3</v>
      </c>
      <c r="E49" s="29">
        <v>3</v>
      </c>
      <c r="F49" s="30"/>
      <c r="G49" s="30"/>
      <c r="H49" s="122">
        <v>0.16500000000000001</v>
      </c>
      <c r="I49" s="122">
        <v>0.13500000000000001</v>
      </c>
      <c r="J49" s="122">
        <v>0.13500000000000001</v>
      </c>
      <c r="K49" s="31"/>
    </row>
    <row r="50" spans="1:11" s="23" customFormat="1" ht="11.25" customHeight="1" x14ac:dyDescent="0.3">
      <c r="A50" s="41" t="s">
        <v>40</v>
      </c>
      <c r="B50" s="36"/>
      <c r="C50" s="37">
        <v>69</v>
      </c>
      <c r="D50" s="37">
        <v>100</v>
      </c>
      <c r="E50" s="37">
        <v>98</v>
      </c>
      <c r="F50" s="38">
        <v>98</v>
      </c>
      <c r="G50" s="39"/>
      <c r="H50" s="123">
        <v>2.5139999999999998</v>
      </c>
      <c r="I50" s="124">
        <v>2.8630000000000004</v>
      </c>
      <c r="J50" s="124">
        <v>3.0629999999999997</v>
      </c>
      <c r="K50" s="40">
        <v>106.98567935731747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74</v>
      </c>
      <c r="D52" s="37">
        <v>34</v>
      </c>
      <c r="E52" s="37">
        <v>19</v>
      </c>
      <c r="F52" s="38">
        <v>55.882352941176471</v>
      </c>
      <c r="G52" s="39"/>
      <c r="H52" s="123">
        <v>2.1459999999999999</v>
      </c>
      <c r="I52" s="124">
        <v>2.0019999999999998</v>
      </c>
      <c r="J52" s="124">
        <v>0.66400000000000003</v>
      </c>
      <c r="K52" s="40">
        <v>33.166833166833172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30</v>
      </c>
      <c r="D54" s="29">
        <v>45</v>
      </c>
      <c r="E54" s="29">
        <v>15</v>
      </c>
      <c r="F54" s="30"/>
      <c r="G54" s="30"/>
      <c r="H54" s="122">
        <v>0.67500000000000004</v>
      </c>
      <c r="I54" s="122">
        <v>1.0129999999999999</v>
      </c>
      <c r="J54" s="122">
        <v>0.36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</v>
      </c>
      <c r="D55" s="29">
        <v>2</v>
      </c>
      <c r="E55" s="29"/>
      <c r="F55" s="30"/>
      <c r="G55" s="30"/>
      <c r="H55" s="122">
        <v>1.2999999999999999E-2</v>
      </c>
      <c r="I55" s="122">
        <v>2.3E-2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5</v>
      </c>
      <c r="D56" s="29"/>
      <c r="E56" s="29"/>
      <c r="F56" s="30"/>
      <c r="G56" s="30"/>
      <c r="H56" s="122">
        <v>6.5000000000000002E-2</v>
      </c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3</v>
      </c>
      <c r="D57" s="29">
        <v>1</v>
      </c>
      <c r="E57" s="29"/>
      <c r="F57" s="30"/>
      <c r="G57" s="30"/>
      <c r="H57" s="122">
        <v>0.09</v>
      </c>
      <c r="I57" s="122">
        <v>0.02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33</v>
      </c>
      <c r="D58" s="29">
        <v>32</v>
      </c>
      <c r="E58" s="29">
        <v>40</v>
      </c>
      <c r="F58" s="30"/>
      <c r="G58" s="30"/>
      <c r="H58" s="122">
        <v>1.5840000000000001</v>
      </c>
      <c r="I58" s="122">
        <v>1.92</v>
      </c>
      <c r="J58" s="122">
        <v>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72</v>
      </c>
      <c r="D59" s="37">
        <v>80</v>
      </c>
      <c r="E59" s="37">
        <v>55</v>
      </c>
      <c r="F59" s="38">
        <v>68.75</v>
      </c>
      <c r="G59" s="39"/>
      <c r="H59" s="123">
        <v>2.427</v>
      </c>
      <c r="I59" s="124">
        <v>2.976</v>
      </c>
      <c r="J59" s="124">
        <v>2.36</v>
      </c>
      <c r="K59" s="40">
        <v>79.3010752688172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210</v>
      </c>
      <c r="D61" s="29">
        <v>366</v>
      </c>
      <c r="E61" s="29">
        <v>175</v>
      </c>
      <c r="F61" s="30"/>
      <c r="G61" s="30"/>
      <c r="H61" s="122">
        <v>6.72</v>
      </c>
      <c r="I61" s="122">
        <v>16.018000000000001</v>
      </c>
      <c r="J61" s="122">
        <v>7</v>
      </c>
      <c r="K61" s="31"/>
    </row>
    <row r="62" spans="1:11" s="32" customFormat="1" ht="11.25" customHeight="1" x14ac:dyDescent="0.3">
      <c r="A62" s="34" t="s">
        <v>49</v>
      </c>
      <c r="B62" s="28"/>
      <c r="C62" s="29">
        <v>484</v>
      </c>
      <c r="D62" s="29">
        <v>542</v>
      </c>
      <c r="E62" s="29">
        <v>542</v>
      </c>
      <c r="F62" s="30"/>
      <c r="G62" s="30"/>
      <c r="H62" s="122">
        <v>15.178000000000001</v>
      </c>
      <c r="I62" s="122">
        <v>17.885000000000002</v>
      </c>
      <c r="J62" s="122">
        <v>16.991</v>
      </c>
      <c r="K62" s="31"/>
    </row>
    <row r="63" spans="1:11" s="32" customFormat="1" ht="11.25" customHeight="1" x14ac:dyDescent="0.3">
      <c r="A63" s="34" t="s">
        <v>50</v>
      </c>
      <c r="B63" s="28"/>
      <c r="C63" s="29">
        <v>552</v>
      </c>
      <c r="D63" s="29">
        <v>913</v>
      </c>
      <c r="E63" s="29">
        <v>913</v>
      </c>
      <c r="F63" s="30"/>
      <c r="G63" s="30"/>
      <c r="H63" s="122">
        <v>25</v>
      </c>
      <c r="I63" s="122">
        <v>41.027999999999999</v>
      </c>
      <c r="J63" s="122">
        <v>34.841999999999999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1246</v>
      </c>
      <c r="D64" s="37">
        <v>1821</v>
      </c>
      <c r="E64" s="37">
        <v>1630</v>
      </c>
      <c r="F64" s="38">
        <v>89.511257550796259</v>
      </c>
      <c r="G64" s="39"/>
      <c r="H64" s="123">
        <v>46.897999999999996</v>
      </c>
      <c r="I64" s="124">
        <v>74.931000000000012</v>
      </c>
      <c r="J64" s="124">
        <v>58.832999999999998</v>
      </c>
      <c r="K64" s="40">
        <v>78.516234936141245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884</v>
      </c>
      <c r="D66" s="37">
        <v>1033</v>
      </c>
      <c r="E66" s="37">
        <v>1250</v>
      </c>
      <c r="F66" s="38">
        <v>121.00677637947724</v>
      </c>
      <c r="G66" s="39"/>
      <c r="H66" s="123">
        <v>22.602</v>
      </c>
      <c r="I66" s="124">
        <v>25.817</v>
      </c>
      <c r="J66" s="124">
        <v>31.875</v>
      </c>
      <c r="K66" s="40">
        <v>123.46515861641554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>
        <v>5</v>
      </c>
      <c r="E68" s="29">
        <v>5</v>
      </c>
      <c r="F68" s="30"/>
      <c r="G68" s="30"/>
      <c r="H68" s="122"/>
      <c r="I68" s="122">
        <v>0.16</v>
      </c>
      <c r="J68" s="122">
        <v>0.15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>
        <v>4</v>
      </c>
      <c r="E69" s="29">
        <v>5</v>
      </c>
      <c r="F69" s="30"/>
      <c r="G69" s="30"/>
      <c r="H69" s="122"/>
      <c r="I69" s="122">
        <v>0.127</v>
      </c>
      <c r="J69" s="122">
        <v>0.15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>
        <v>9</v>
      </c>
      <c r="E70" s="37">
        <v>10</v>
      </c>
      <c r="F70" s="38">
        <v>111.11111111111111</v>
      </c>
      <c r="G70" s="39"/>
      <c r="H70" s="123"/>
      <c r="I70" s="124">
        <v>0.28700000000000003</v>
      </c>
      <c r="J70" s="124">
        <v>0.3</v>
      </c>
      <c r="K70" s="40">
        <v>104.52961672473866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157</v>
      </c>
      <c r="D72" s="29">
        <v>586</v>
      </c>
      <c r="E72" s="29">
        <v>134</v>
      </c>
      <c r="F72" s="30"/>
      <c r="G72" s="30"/>
      <c r="H72" s="122">
        <v>3.617</v>
      </c>
      <c r="I72" s="122">
        <v>16.356000000000002</v>
      </c>
      <c r="J72" s="122">
        <v>3.9079999999999999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176</v>
      </c>
      <c r="D73" s="29">
        <v>90</v>
      </c>
      <c r="E73" s="29">
        <v>90</v>
      </c>
      <c r="F73" s="30"/>
      <c r="G73" s="30"/>
      <c r="H73" s="122">
        <v>6.3</v>
      </c>
      <c r="I73" s="122">
        <v>2.7989999999999999</v>
      </c>
      <c r="J73" s="122">
        <v>2.8</v>
      </c>
      <c r="K73" s="31"/>
    </row>
    <row r="74" spans="1:11" s="32" customFormat="1" ht="11.25" customHeight="1" x14ac:dyDescent="0.3">
      <c r="A74" s="34" t="s">
        <v>58</v>
      </c>
      <c r="B74" s="28"/>
      <c r="C74" s="29">
        <v>2</v>
      </c>
      <c r="D74" s="29">
        <v>6</v>
      </c>
      <c r="E74" s="29"/>
      <c r="F74" s="30"/>
      <c r="G74" s="30"/>
      <c r="H74" s="122">
        <v>0.05</v>
      </c>
      <c r="I74" s="122">
        <v>0.107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135</v>
      </c>
      <c r="D75" s="29">
        <v>226</v>
      </c>
      <c r="E75" s="29">
        <v>219</v>
      </c>
      <c r="F75" s="30"/>
      <c r="G75" s="30"/>
      <c r="H75" s="122">
        <v>7.048</v>
      </c>
      <c r="I75" s="122">
        <v>6.5419999999999998</v>
      </c>
      <c r="J75" s="122">
        <v>6.1859999999999999</v>
      </c>
      <c r="K75" s="31"/>
    </row>
    <row r="76" spans="1:11" s="32" customFormat="1" ht="11.25" customHeight="1" x14ac:dyDescent="0.3">
      <c r="A76" s="34" t="s">
        <v>60</v>
      </c>
      <c r="B76" s="28"/>
      <c r="C76" s="29">
        <v>30</v>
      </c>
      <c r="D76" s="29">
        <v>51</v>
      </c>
      <c r="E76" s="29">
        <v>40</v>
      </c>
      <c r="F76" s="30"/>
      <c r="G76" s="30"/>
      <c r="H76" s="122">
        <v>0.96</v>
      </c>
      <c r="I76" s="122">
        <v>1.0720000000000001</v>
      </c>
      <c r="J76" s="122">
        <v>1.08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11</v>
      </c>
      <c r="D77" s="29">
        <v>4</v>
      </c>
      <c r="E77" s="29">
        <v>4</v>
      </c>
      <c r="F77" s="30"/>
      <c r="G77" s="30"/>
      <c r="H77" s="122">
        <v>0.28399999999999997</v>
      </c>
      <c r="I77" s="122">
        <v>0.10199999999999999</v>
      </c>
      <c r="J77" s="122">
        <v>0.10199999999999999</v>
      </c>
      <c r="K77" s="31"/>
    </row>
    <row r="78" spans="1:11" s="32" customFormat="1" ht="11.25" customHeight="1" x14ac:dyDescent="0.3">
      <c r="A78" s="34" t="s">
        <v>62</v>
      </c>
      <c r="B78" s="28"/>
      <c r="C78" s="29">
        <v>120</v>
      </c>
      <c r="D78" s="29">
        <v>126</v>
      </c>
      <c r="E78" s="29">
        <v>100</v>
      </c>
      <c r="F78" s="30"/>
      <c r="G78" s="30"/>
      <c r="H78" s="122">
        <v>4.32</v>
      </c>
      <c r="I78" s="122">
        <v>4.258</v>
      </c>
      <c r="J78" s="122">
        <v>2.5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15</v>
      </c>
      <c r="D79" s="29">
        <v>32</v>
      </c>
      <c r="E79" s="29">
        <v>2</v>
      </c>
      <c r="F79" s="30"/>
      <c r="G79" s="30"/>
      <c r="H79" s="122">
        <v>0.34499999999999997</v>
      </c>
      <c r="I79" s="122">
        <v>0.73599999999999999</v>
      </c>
      <c r="J79" s="122">
        <v>4.5999999999999999E-2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646</v>
      </c>
      <c r="D80" s="37">
        <v>1121</v>
      </c>
      <c r="E80" s="37">
        <v>589</v>
      </c>
      <c r="F80" s="38">
        <v>52.542372881355931</v>
      </c>
      <c r="G80" s="39"/>
      <c r="H80" s="123">
        <v>22.923999999999999</v>
      </c>
      <c r="I80" s="124">
        <v>31.972000000000001</v>
      </c>
      <c r="J80" s="124">
        <v>16.622</v>
      </c>
      <c r="K80" s="40">
        <v>51.98924058551232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164</v>
      </c>
      <c r="D82" s="29">
        <v>139</v>
      </c>
      <c r="E82" s="29">
        <v>139</v>
      </c>
      <c r="F82" s="30"/>
      <c r="G82" s="30"/>
      <c r="H82" s="122">
        <v>5.4340000000000002</v>
      </c>
      <c r="I82" s="122">
        <v>5.1180000000000003</v>
      </c>
      <c r="J82" s="122">
        <v>5.1180000000000003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239</v>
      </c>
      <c r="D83" s="29">
        <v>262</v>
      </c>
      <c r="E83" s="29">
        <v>262</v>
      </c>
      <c r="F83" s="30"/>
      <c r="G83" s="30"/>
      <c r="H83" s="122">
        <v>5.8330000000000002</v>
      </c>
      <c r="I83" s="122">
        <v>7.0519999999999996</v>
      </c>
      <c r="J83" s="122">
        <v>7.0519999999999996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403</v>
      </c>
      <c r="D84" s="37">
        <v>401</v>
      </c>
      <c r="E84" s="37">
        <v>401</v>
      </c>
      <c r="F84" s="38">
        <v>100</v>
      </c>
      <c r="G84" s="39"/>
      <c r="H84" s="123">
        <v>11.266999999999999</v>
      </c>
      <c r="I84" s="124">
        <v>12.17</v>
      </c>
      <c r="J84" s="124">
        <v>12.17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5428</v>
      </c>
      <c r="D87" s="48">
        <v>6660</v>
      </c>
      <c r="E87" s="48">
        <v>5899</v>
      </c>
      <c r="F87" s="49">
        <v>88.573573573573569</v>
      </c>
      <c r="G87" s="39"/>
      <c r="H87" s="127">
        <v>185.23700000000002</v>
      </c>
      <c r="I87" s="128">
        <v>228.136</v>
      </c>
      <c r="J87" s="128">
        <v>188.83799999999999</v>
      </c>
      <c r="K87" s="49">
        <v>82.77431006066557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40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99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220</v>
      </c>
      <c r="D9" s="29">
        <v>210</v>
      </c>
      <c r="E9" s="29">
        <v>210</v>
      </c>
      <c r="F9" s="30"/>
      <c r="G9" s="30"/>
      <c r="H9" s="122">
        <v>7.04</v>
      </c>
      <c r="I9" s="122">
        <v>7.3019999999999996</v>
      </c>
      <c r="J9" s="122">
        <v>6.72</v>
      </c>
      <c r="K9" s="31"/>
    </row>
    <row r="10" spans="1:11" s="32" customFormat="1" ht="11.25" customHeight="1" x14ac:dyDescent="0.3">
      <c r="A10" s="34" t="s">
        <v>9</v>
      </c>
      <c r="B10" s="28"/>
      <c r="C10" s="29">
        <v>120</v>
      </c>
      <c r="D10" s="29">
        <v>123</v>
      </c>
      <c r="E10" s="29">
        <v>120</v>
      </c>
      <c r="F10" s="30"/>
      <c r="G10" s="30"/>
      <c r="H10" s="122">
        <v>3.9649999999999999</v>
      </c>
      <c r="I10" s="122">
        <v>4.0730000000000004</v>
      </c>
      <c r="J10" s="122">
        <v>3.6869999999999998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145</v>
      </c>
      <c r="D11" s="29">
        <v>139</v>
      </c>
      <c r="E11" s="29">
        <v>140</v>
      </c>
      <c r="F11" s="30"/>
      <c r="G11" s="30"/>
      <c r="H11" s="122">
        <v>4.2480000000000002</v>
      </c>
      <c r="I11" s="122">
        <v>4.0380000000000003</v>
      </c>
      <c r="J11" s="122">
        <v>4.1020000000000003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259</v>
      </c>
      <c r="D12" s="29">
        <v>194</v>
      </c>
      <c r="E12" s="29">
        <v>238</v>
      </c>
      <c r="F12" s="30"/>
      <c r="G12" s="30"/>
      <c r="H12" s="122">
        <v>8.6999999999999993</v>
      </c>
      <c r="I12" s="122">
        <v>6.577</v>
      </c>
      <c r="J12" s="122">
        <v>7.9950000000000001</v>
      </c>
      <c r="K12" s="31"/>
    </row>
    <row r="13" spans="1:11" s="23" customFormat="1" ht="11.25" customHeight="1" x14ac:dyDescent="0.3">
      <c r="A13" s="35" t="s">
        <v>12</v>
      </c>
      <c r="B13" s="36"/>
      <c r="C13" s="37">
        <v>744</v>
      </c>
      <c r="D13" s="37">
        <v>666</v>
      </c>
      <c r="E13" s="37">
        <v>708</v>
      </c>
      <c r="F13" s="38">
        <v>106.30630630630631</v>
      </c>
      <c r="G13" s="39"/>
      <c r="H13" s="123">
        <v>23.952999999999999</v>
      </c>
      <c r="I13" s="124">
        <v>21.990000000000002</v>
      </c>
      <c r="J13" s="124">
        <v>22.504000000000001</v>
      </c>
      <c r="K13" s="40">
        <v>102.33742610277399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60</v>
      </c>
      <c r="D15" s="37">
        <v>60</v>
      </c>
      <c r="E15" s="37">
        <v>65</v>
      </c>
      <c r="F15" s="38">
        <v>108.33333333333333</v>
      </c>
      <c r="G15" s="39"/>
      <c r="H15" s="123">
        <v>1.3</v>
      </c>
      <c r="I15" s="124">
        <v>1.25</v>
      </c>
      <c r="J15" s="124">
        <v>1.365</v>
      </c>
      <c r="K15" s="40">
        <v>109.2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3</v>
      </c>
      <c r="E17" s="37">
        <v>2</v>
      </c>
      <c r="F17" s="38">
        <v>66.666666666666671</v>
      </c>
      <c r="G17" s="39"/>
      <c r="H17" s="123">
        <v>0.125</v>
      </c>
      <c r="I17" s="124">
        <v>6.6000000000000003E-2</v>
      </c>
      <c r="J17" s="124">
        <v>0.12</v>
      </c>
      <c r="K17" s="40">
        <v>181.81818181818181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104</v>
      </c>
      <c r="D19" s="29">
        <v>104</v>
      </c>
      <c r="E19" s="29">
        <v>90</v>
      </c>
      <c r="F19" s="30"/>
      <c r="G19" s="30"/>
      <c r="H19" s="122">
        <v>2.5</v>
      </c>
      <c r="I19" s="122">
        <v>2.181</v>
      </c>
      <c r="J19" s="122">
        <v>2.1</v>
      </c>
      <c r="K19" s="31"/>
    </row>
    <row r="20" spans="1:11" s="32" customFormat="1" ht="11.25" customHeight="1" x14ac:dyDescent="0.3">
      <c r="A20" s="34" t="s">
        <v>16</v>
      </c>
      <c r="B20" s="28"/>
      <c r="C20" s="29">
        <v>125</v>
      </c>
      <c r="D20" s="29">
        <v>127</v>
      </c>
      <c r="E20" s="29">
        <v>127</v>
      </c>
      <c r="F20" s="30"/>
      <c r="G20" s="30"/>
      <c r="H20" s="122">
        <v>2.95</v>
      </c>
      <c r="I20" s="122">
        <v>2.6240000000000001</v>
      </c>
      <c r="J20" s="122">
        <v>3</v>
      </c>
      <c r="K20" s="31"/>
    </row>
    <row r="21" spans="1:11" s="32" customFormat="1" ht="11.25" customHeight="1" x14ac:dyDescent="0.3">
      <c r="A21" s="34" t="s">
        <v>17</v>
      </c>
      <c r="B21" s="28"/>
      <c r="C21" s="29"/>
      <c r="D21" s="29">
        <v>162</v>
      </c>
      <c r="E21" s="29">
        <v>162</v>
      </c>
      <c r="F21" s="30"/>
      <c r="G21" s="30"/>
      <c r="H21" s="122">
        <v>3.62</v>
      </c>
      <c r="I21" s="122">
        <v>3.6230000000000002</v>
      </c>
      <c r="J21" s="122">
        <v>3.6</v>
      </c>
      <c r="K21" s="31"/>
    </row>
    <row r="22" spans="1:11" s="23" customFormat="1" ht="11.25" customHeight="1" x14ac:dyDescent="0.3">
      <c r="A22" s="35" t="s">
        <v>18</v>
      </c>
      <c r="B22" s="36"/>
      <c r="C22" s="37">
        <v>229</v>
      </c>
      <c r="D22" s="37">
        <v>393</v>
      </c>
      <c r="E22" s="37">
        <v>379</v>
      </c>
      <c r="F22" s="38">
        <v>96.437659033078887</v>
      </c>
      <c r="G22" s="39"/>
      <c r="H22" s="123">
        <v>9.07</v>
      </c>
      <c r="I22" s="124">
        <v>8.4280000000000008</v>
      </c>
      <c r="J22" s="124">
        <v>8.6999999999999993</v>
      </c>
      <c r="K22" s="40">
        <v>103.22733744660653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409</v>
      </c>
      <c r="D24" s="37">
        <v>594</v>
      </c>
      <c r="E24" s="37">
        <v>594</v>
      </c>
      <c r="F24" s="38">
        <v>100</v>
      </c>
      <c r="G24" s="39"/>
      <c r="H24" s="123">
        <v>11.922000000000001</v>
      </c>
      <c r="I24" s="124">
        <v>13.305</v>
      </c>
      <c r="J24" s="124">
        <v>13.305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100</v>
      </c>
      <c r="D26" s="37">
        <v>87</v>
      </c>
      <c r="E26" s="37">
        <v>90</v>
      </c>
      <c r="F26" s="38">
        <v>103.44827586206897</v>
      </c>
      <c r="G26" s="39"/>
      <c r="H26" s="123">
        <v>2.75</v>
      </c>
      <c r="I26" s="124">
        <v>2.2050000000000001</v>
      </c>
      <c r="J26" s="124">
        <v>2.2999999999999998</v>
      </c>
      <c r="K26" s="40">
        <v>104.30839002267572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</v>
      </c>
      <c r="D28" s="29">
        <v>2</v>
      </c>
      <c r="E28" s="29">
        <v>3</v>
      </c>
      <c r="F28" s="30"/>
      <c r="G28" s="30"/>
      <c r="H28" s="122">
        <v>7.8E-2</v>
      </c>
      <c r="I28" s="122">
        <v>5.1999999999999998E-2</v>
      </c>
      <c r="J28" s="122">
        <v>7.8E-2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1</v>
      </c>
      <c r="E29" s="29">
        <v>1</v>
      </c>
      <c r="F29" s="30"/>
      <c r="G29" s="30"/>
      <c r="H29" s="122">
        <v>1.4999999999999999E-2</v>
      </c>
      <c r="I29" s="122">
        <v>1.4999999999999999E-2</v>
      </c>
      <c r="J29" s="122">
        <v>1.4E-2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10</v>
      </c>
      <c r="D30" s="29">
        <v>11</v>
      </c>
      <c r="E30" s="29">
        <v>9</v>
      </c>
      <c r="F30" s="30"/>
      <c r="G30" s="30"/>
      <c r="H30" s="122">
        <v>0.27</v>
      </c>
      <c r="I30" s="122">
        <v>0.27700000000000002</v>
      </c>
      <c r="J30" s="122">
        <v>0.27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13</v>
      </c>
      <c r="D31" s="37">
        <v>14</v>
      </c>
      <c r="E31" s="37">
        <v>13</v>
      </c>
      <c r="F31" s="38">
        <v>92.857142857142861</v>
      </c>
      <c r="G31" s="39"/>
      <c r="H31" s="123">
        <v>0.36299999999999999</v>
      </c>
      <c r="I31" s="124">
        <v>0.34400000000000003</v>
      </c>
      <c r="J31" s="124">
        <v>0.36199999999999999</v>
      </c>
      <c r="K31" s="40">
        <v>105.23255813953486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250</v>
      </c>
      <c r="D33" s="29">
        <v>262</v>
      </c>
      <c r="E33" s="29">
        <v>206</v>
      </c>
      <c r="F33" s="30"/>
      <c r="G33" s="30"/>
      <c r="H33" s="122">
        <v>6</v>
      </c>
      <c r="I33" s="122">
        <v>5.6349999999999998</v>
      </c>
      <c r="J33" s="122">
        <v>5.0609999999999999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160</v>
      </c>
      <c r="D34" s="29">
        <v>148</v>
      </c>
      <c r="E34" s="29">
        <v>50</v>
      </c>
      <c r="F34" s="30"/>
      <c r="G34" s="30"/>
      <c r="H34" s="122">
        <v>3.95</v>
      </c>
      <c r="I34" s="122">
        <v>3.87</v>
      </c>
      <c r="J34" s="122">
        <v>0.97499999999999998</v>
      </c>
      <c r="K34" s="31"/>
    </row>
    <row r="35" spans="1:11" s="32" customFormat="1" ht="11.25" customHeight="1" x14ac:dyDescent="0.3">
      <c r="A35" s="34" t="s">
        <v>27</v>
      </c>
      <c r="B35" s="28"/>
      <c r="C35" s="29">
        <v>90</v>
      </c>
      <c r="D35" s="29">
        <v>52</v>
      </c>
      <c r="E35" s="29">
        <v>55</v>
      </c>
      <c r="F35" s="30"/>
      <c r="G35" s="30"/>
      <c r="H35" s="122">
        <v>2.2000000000000002</v>
      </c>
      <c r="I35" s="122">
        <v>1.2310000000000001</v>
      </c>
      <c r="J35" s="122">
        <v>1.35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340</v>
      </c>
      <c r="D36" s="29">
        <v>342</v>
      </c>
      <c r="E36" s="29">
        <v>342</v>
      </c>
      <c r="F36" s="30"/>
      <c r="G36" s="30"/>
      <c r="H36" s="122">
        <v>8.4420000000000002</v>
      </c>
      <c r="I36" s="122">
        <v>8.5259999999999998</v>
      </c>
      <c r="J36" s="122">
        <v>8.5259999999999998</v>
      </c>
      <c r="K36" s="31"/>
    </row>
    <row r="37" spans="1:11" s="23" customFormat="1" ht="11.25" customHeight="1" x14ac:dyDescent="0.3">
      <c r="A37" s="35" t="s">
        <v>29</v>
      </c>
      <c r="B37" s="36"/>
      <c r="C37" s="37">
        <v>840</v>
      </c>
      <c r="D37" s="37">
        <v>804</v>
      </c>
      <c r="E37" s="37">
        <v>653</v>
      </c>
      <c r="F37" s="38">
        <v>81.21890547263682</v>
      </c>
      <c r="G37" s="39"/>
      <c r="H37" s="123">
        <v>20.591999999999999</v>
      </c>
      <c r="I37" s="124">
        <v>19.262</v>
      </c>
      <c r="J37" s="124">
        <v>15.911999999999999</v>
      </c>
      <c r="K37" s="40">
        <v>82.608244211400674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70</v>
      </c>
      <c r="D39" s="37">
        <v>60</v>
      </c>
      <c r="E39" s="37">
        <v>60</v>
      </c>
      <c r="F39" s="38">
        <v>100</v>
      </c>
      <c r="G39" s="39"/>
      <c r="H39" s="123">
        <v>1.6</v>
      </c>
      <c r="I39" s="124">
        <v>1.494</v>
      </c>
      <c r="J39" s="124">
        <v>1.45</v>
      </c>
      <c r="K39" s="40">
        <v>97.054886211512724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</v>
      </c>
      <c r="D41" s="29">
        <v>1</v>
      </c>
      <c r="E41" s="29">
        <v>1</v>
      </c>
      <c r="F41" s="30"/>
      <c r="G41" s="30"/>
      <c r="H41" s="122">
        <v>2.9000000000000001E-2</v>
      </c>
      <c r="I41" s="122">
        <v>2.9000000000000001E-2</v>
      </c>
      <c r="J41" s="122">
        <v>2.8000000000000001E-2</v>
      </c>
      <c r="K41" s="31"/>
    </row>
    <row r="42" spans="1:11" s="32" customFormat="1" ht="11.25" customHeight="1" x14ac:dyDescent="0.3">
      <c r="A42" s="34" t="s">
        <v>32</v>
      </c>
      <c r="B42" s="28"/>
      <c r="C42" s="29">
        <v>60</v>
      </c>
      <c r="D42" s="29">
        <v>54</v>
      </c>
      <c r="E42" s="29">
        <v>45</v>
      </c>
      <c r="F42" s="30"/>
      <c r="G42" s="30"/>
      <c r="H42" s="122">
        <v>1.8</v>
      </c>
      <c r="I42" s="122">
        <v>1.512</v>
      </c>
      <c r="J42" s="122">
        <v>1.244</v>
      </c>
      <c r="K42" s="31"/>
    </row>
    <row r="43" spans="1:11" s="32" customFormat="1" ht="11.25" customHeight="1" x14ac:dyDescent="0.3">
      <c r="A43" s="34" t="s">
        <v>33</v>
      </c>
      <c r="B43" s="28"/>
      <c r="C43" s="29">
        <v>3</v>
      </c>
      <c r="D43" s="29">
        <v>5</v>
      </c>
      <c r="E43" s="29">
        <v>5</v>
      </c>
      <c r="F43" s="30"/>
      <c r="G43" s="30"/>
      <c r="H43" s="122">
        <v>0.108</v>
      </c>
      <c r="I43" s="122">
        <v>0.159</v>
      </c>
      <c r="J43" s="122">
        <v>0.183</v>
      </c>
      <c r="K43" s="31"/>
    </row>
    <row r="44" spans="1:11" s="32" customFormat="1" ht="11.25" customHeight="1" x14ac:dyDescent="0.3">
      <c r="A44" s="34" t="s">
        <v>34</v>
      </c>
      <c r="B44" s="28"/>
      <c r="C44" s="29">
        <v>2</v>
      </c>
      <c r="D44" s="29">
        <v>1</v>
      </c>
      <c r="E44" s="29"/>
      <c r="F44" s="30"/>
      <c r="G44" s="30"/>
      <c r="H44" s="122">
        <v>8.6999999999999994E-2</v>
      </c>
      <c r="I44" s="122">
        <v>3.1E-2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9</v>
      </c>
      <c r="D45" s="29">
        <v>8</v>
      </c>
      <c r="E45" s="29">
        <v>12</v>
      </c>
      <c r="F45" s="30"/>
      <c r="G45" s="30"/>
      <c r="H45" s="122">
        <v>0.27</v>
      </c>
      <c r="I45" s="122">
        <v>0.254</v>
      </c>
      <c r="J45" s="122">
        <v>0.36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30</v>
      </c>
      <c r="D46" s="29">
        <v>30</v>
      </c>
      <c r="E46" s="29">
        <v>19</v>
      </c>
      <c r="F46" s="30"/>
      <c r="G46" s="30"/>
      <c r="H46" s="122">
        <v>0.99</v>
      </c>
      <c r="I46" s="122">
        <v>0.96</v>
      </c>
      <c r="J46" s="122">
        <v>0.60799999999999998</v>
      </c>
      <c r="K46" s="31"/>
    </row>
    <row r="47" spans="1:11" s="32" customFormat="1" ht="11.25" customHeight="1" x14ac:dyDescent="0.3">
      <c r="A47" s="34" t="s">
        <v>37</v>
      </c>
      <c r="B47" s="28"/>
      <c r="C47" s="29">
        <v>102</v>
      </c>
      <c r="D47" s="29">
        <v>87</v>
      </c>
      <c r="E47" s="29">
        <v>76</v>
      </c>
      <c r="F47" s="30"/>
      <c r="G47" s="30"/>
      <c r="H47" s="122">
        <v>3.06</v>
      </c>
      <c r="I47" s="122">
        <v>2.61</v>
      </c>
      <c r="J47" s="122">
        <v>2.2799999999999998</v>
      </c>
      <c r="K47" s="31"/>
    </row>
    <row r="48" spans="1:11" s="32" customFormat="1" ht="11.25" customHeight="1" x14ac:dyDescent="0.3">
      <c r="A48" s="34" t="s">
        <v>38</v>
      </c>
      <c r="B48" s="28"/>
      <c r="C48" s="29">
        <v>8</v>
      </c>
      <c r="D48" s="29">
        <v>3</v>
      </c>
      <c r="E48" s="29">
        <v>2</v>
      </c>
      <c r="F48" s="30"/>
      <c r="G48" s="30"/>
      <c r="H48" s="122">
        <v>0.28000000000000003</v>
      </c>
      <c r="I48" s="122">
        <v>0.105</v>
      </c>
      <c r="J48" s="122">
        <v>7.0000000000000007E-2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215</v>
      </c>
      <c r="D50" s="37">
        <v>189</v>
      </c>
      <c r="E50" s="37">
        <v>160</v>
      </c>
      <c r="F50" s="38">
        <v>84.656084656084658</v>
      </c>
      <c r="G50" s="39"/>
      <c r="H50" s="123">
        <v>6.6239999999999997</v>
      </c>
      <c r="I50" s="124">
        <v>5.66</v>
      </c>
      <c r="J50" s="124">
        <v>4.7729999999999997</v>
      </c>
      <c r="K50" s="40">
        <v>84.328621908127204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50</v>
      </c>
      <c r="D52" s="37">
        <v>66</v>
      </c>
      <c r="E52" s="37">
        <v>47</v>
      </c>
      <c r="F52" s="38">
        <v>71.212121212121218</v>
      </c>
      <c r="G52" s="39"/>
      <c r="H52" s="123">
        <v>0.40200000000000002</v>
      </c>
      <c r="I52" s="124">
        <v>2.2050000000000001</v>
      </c>
      <c r="J52" s="124">
        <v>1.012</v>
      </c>
      <c r="K52" s="40">
        <v>45.895691609977327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1600</v>
      </c>
      <c r="D54" s="29">
        <v>1806</v>
      </c>
      <c r="E54" s="29">
        <v>1720</v>
      </c>
      <c r="F54" s="30"/>
      <c r="G54" s="30"/>
      <c r="H54" s="122">
        <v>61.875</v>
      </c>
      <c r="I54" s="122">
        <v>67.724999999999994</v>
      </c>
      <c r="J54" s="122">
        <v>62.78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</v>
      </c>
      <c r="D55" s="29"/>
      <c r="E55" s="29">
        <v>1</v>
      </c>
      <c r="F55" s="30"/>
      <c r="G55" s="30"/>
      <c r="H55" s="122">
        <v>5.6000000000000001E-2</v>
      </c>
      <c r="I55" s="122"/>
      <c r="J55" s="122">
        <v>2.8000000000000001E-2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>
        <v>9</v>
      </c>
      <c r="E56" s="29">
        <v>9</v>
      </c>
      <c r="F56" s="30"/>
      <c r="G56" s="30"/>
      <c r="H56" s="122"/>
      <c r="I56" s="122">
        <v>0.126</v>
      </c>
      <c r="J56" s="122">
        <v>0.17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12</v>
      </c>
      <c r="D58" s="29">
        <v>12</v>
      </c>
      <c r="E58" s="29">
        <v>11</v>
      </c>
      <c r="F58" s="30"/>
      <c r="G58" s="30"/>
      <c r="H58" s="122">
        <v>0.26400000000000001</v>
      </c>
      <c r="I58" s="122">
        <v>0.26400000000000001</v>
      </c>
      <c r="J58" s="122">
        <v>0.24199999999999999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1614</v>
      </c>
      <c r="D59" s="37">
        <v>1827</v>
      </c>
      <c r="E59" s="37">
        <v>1741</v>
      </c>
      <c r="F59" s="38">
        <v>95.292829775588402</v>
      </c>
      <c r="G59" s="39"/>
      <c r="H59" s="123">
        <v>62.195</v>
      </c>
      <c r="I59" s="124">
        <v>68.114999999999995</v>
      </c>
      <c r="J59" s="124">
        <v>63.22</v>
      </c>
      <c r="K59" s="40">
        <v>92.813624018204507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1100</v>
      </c>
      <c r="D61" s="29">
        <v>861</v>
      </c>
      <c r="E61" s="29">
        <v>850</v>
      </c>
      <c r="F61" s="30"/>
      <c r="G61" s="30"/>
      <c r="H61" s="122"/>
      <c r="I61" s="122">
        <v>27.164000000000001</v>
      </c>
      <c r="J61" s="122">
        <v>29.75</v>
      </c>
      <c r="K61" s="31"/>
    </row>
    <row r="62" spans="1:11" s="32" customFormat="1" ht="11.25" customHeight="1" x14ac:dyDescent="0.3">
      <c r="A62" s="34" t="s">
        <v>49</v>
      </c>
      <c r="B62" s="28"/>
      <c r="C62" s="29">
        <v>385</v>
      </c>
      <c r="D62" s="29">
        <v>386</v>
      </c>
      <c r="E62" s="29">
        <v>386</v>
      </c>
      <c r="F62" s="30"/>
      <c r="G62" s="30"/>
      <c r="H62" s="122">
        <v>8.8529999999999998</v>
      </c>
      <c r="I62" s="122">
        <v>9.3350000000000009</v>
      </c>
      <c r="J62" s="122">
        <v>8.8770000000000007</v>
      </c>
      <c r="K62" s="31"/>
    </row>
    <row r="63" spans="1:11" s="32" customFormat="1" ht="11.25" customHeight="1" x14ac:dyDescent="0.3">
      <c r="A63" s="34" t="s">
        <v>50</v>
      </c>
      <c r="B63" s="28"/>
      <c r="C63" s="29">
        <v>467</v>
      </c>
      <c r="D63" s="29">
        <v>467</v>
      </c>
      <c r="E63" s="29">
        <v>473</v>
      </c>
      <c r="F63" s="30"/>
      <c r="G63" s="30"/>
      <c r="H63" s="122">
        <v>21.030999999999999</v>
      </c>
      <c r="I63" s="122">
        <v>20.986000000000001</v>
      </c>
      <c r="J63" s="122">
        <v>20.221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1952</v>
      </c>
      <c r="D64" s="37">
        <v>1714</v>
      </c>
      <c r="E64" s="37">
        <v>1709</v>
      </c>
      <c r="F64" s="38">
        <v>99.708284714119017</v>
      </c>
      <c r="G64" s="39"/>
      <c r="H64" s="123">
        <v>29.884</v>
      </c>
      <c r="I64" s="124">
        <v>57.484999999999999</v>
      </c>
      <c r="J64" s="124">
        <v>58.847999999999999</v>
      </c>
      <c r="K64" s="40">
        <v>102.37105331825694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15836</v>
      </c>
      <c r="D66" s="37">
        <v>15474</v>
      </c>
      <c r="E66" s="37">
        <v>15900</v>
      </c>
      <c r="F66" s="38">
        <v>102.75300504071346</v>
      </c>
      <c r="G66" s="39"/>
      <c r="H66" s="123">
        <v>421.19600000000003</v>
      </c>
      <c r="I66" s="124">
        <v>411.46899999999999</v>
      </c>
      <c r="J66" s="124">
        <v>535.49</v>
      </c>
      <c r="K66" s="40">
        <v>130.1410312806068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</v>
      </c>
      <c r="D68" s="29">
        <v>2</v>
      </c>
      <c r="E68" s="29">
        <v>1</v>
      </c>
      <c r="F68" s="30"/>
      <c r="G68" s="30"/>
      <c r="H68" s="122">
        <v>0.08</v>
      </c>
      <c r="I68" s="122">
        <v>5.6000000000000001E-2</v>
      </c>
      <c r="J68" s="122">
        <v>2.8000000000000001E-2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</v>
      </c>
      <c r="D69" s="29">
        <v>2</v>
      </c>
      <c r="E69" s="29">
        <v>2</v>
      </c>
      <c r="F69" s="30"/>
      <c r="G69" s="30"/>
      <c r="H69" s="122">
        <v>2.7E-2</v>
      </c>
      <c r="I69" s="122">
        <v>5.6000000000000001E-2</v>
      </c>
      <c r="J69" s="122">
        <v>5.6000000000000001E-2</v>
      </c>
      <c r="K69" s="31"/>
    </row>
    <row r="70" spans="1:11" s="23" customFormat="1" ht="11.25" customHeight="1" x14ac:dyDescent="0.3">
      <c r="A70" s="35" t="s">
        <v>55</v>
      </c>
      <c r="B70" s="36"/>
      <c r="C70" s="37">
        <v>4</v>
      </c>
      <c r="D70" s="37">
        <v>4</v>
      </c>
      <c r="E70" s="37">
        <v>3</v>
      </c>
      <c r="F70" s="38">
        <v>75</v>
      </c>
      <c r="G70" s="39"/>
      <c r="H70" s="123">
        <v>0.107</v>
      </c>
      <c r="I70" s="124">
        <v>0.112</v>
      </c>
      <c r="J70" s="124">
        <v>8.4000000000000005E-2</v>
      </c>
      <c r="K70" s="40">
        <v>75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7672</v>
      </c>
      <c r="D72" s="29">
        <v>7398</v>
      </c>
      <c r="E72" s="29">
        <v>6725</v>
      </c>
      <c r="F72" s="30"/>
      <c r="G72" s="30"/>
      <c r="H72" s="122">
        <v>373.30700000000002</v>
      </c>
      <c r="I72" s="122">
        <v>216.87</v>
      </c>
      <c r="J72" s="122">
        <v>194.071</v>
      </c>
      <c r="K72" s="31"/>
    </row>
    <row r="73" spans="1:11" s="32" customFormat="1" ht="11.25" customHeight="1" x14ac:dyDescent="0.3">
      <c r="A73" s="34" t="s">
        <v>57</v>
      </c>
      <c r="B73" s="28"/>
      <c r="C73" s="29">
        <v>96</v>
      </c>
      <c r="D73" s="29">
        <v>96</v>
      </c>
      <c r="E73" s="29">
        <v>85</v>
      </c>
      <c r="F73" s="30"/>
      <c r="G73" s="30"/>
      <c r="H73" s="122">
        <v>3</v>
      </c>
      <c r="I73" s="122">
        <v>3.0609999999999999</v>
      </c>
      <c r="J73" s="122">
        <v>3.085</v>
      </c>
      <c r="K73" s="31"/>
    </row>
    <row r="74" spans="1:11" s="32" customFormat="1" ht="11.25" customHeight="1" x14ac:dyDescent="0.3">
      <c r="A74" s="34" t="s">
        <v>58</v>
      </c>
      <c r="B74" s="28"/>
      <c r="C74" s="29">
        <v>24</v>
      </c>
      <c r="D74" s="29">
        <v>28</v>
      </c>
      <c r="E74" s="29">
        <v>25</v>
      </c>
      <c r="F74" s="30"/>
      <c r="G74" s="30"/>
      <c r="H74" s="122">
        <v>0.57499999999999996</v>
      </c>
      <c r="I74" s="122">
        <v>0.61599999999999999</v>
      </c>
      <c r="J74" s="122">
        <v>0.625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2413</v>
      </c>
      <c r="D75" s="29">
        <v>2450</v>
      </c>
      <c r="E75" s="29">
        <v>1589</v>
      </c>
      <c r="F75" s="30"/>
      <c r="G75" s="30"/>
      <c r="H75" s="122">
        <v>68.617999999999995</v>
      </c>
      <c r="I75" s="122">
        <v>88.034999999999997</v>
      </c>
      <c r="J75" s="122">
        <v>53.295999999999999</v>
      </c>
      <c r="K75" s="31"/>
    </row>
    <row r="76" spans="1:11" s="32" customFormat="1" ht="11.25" customHeight="1" x14ac:dyDescent="0.3">
      <c r="A76" s="34" t="s">
        <v>60</v>
      </c>
      <c r="B76" s="28"/>
      <c r="C76" s="29">
        <v>20</v>
      </c>
      <c r="D76" s="29">
        <v>10</v>
      </c>
      <c r="E76" s="29">
        <v>6</v>
      </c>
      <c r="F76" s="30"/>
      <c r="G76" s="30"/>
      <c r="H76" s="122">
        <v>0.43</v>
      </c>
      <c r="I76" s="122">
        <v>0.18</v>
      </c>
      <c r="J76" s="122">
        <v>0.12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30</v>
      </c>
      <c r="D77" s="29">
        <v>23</v>
      </c>
      <c r="E77" s="29">
        <v>23</v>
      </c>
      <c r="F77" s="30"/>
      <c r="G77" s="30"/>
      <c r="H77" s="122">
        <v>0.63600000000000001</v>
      </c>
      <c r="I77" s="122">
        <v>0.52900000000000003</v>
      </c>
      <c r="J77" s="122">
        <v>0.52900000000000003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200</v>
      </c>
      <c r="D78" s="29">
        <v>211</v>
      </c>
      <c r="E78" s="29">
        <v>240</v>
      </c>
      <c r="F78" s="30"/>
      <c r="G78" s="30"/>
      <c r="H78" s="122">
        <v>5.2</v>
      </c>
      <c r="I78" s="122">
        <v>5.4690000000000003</v>
      </c>
      <c r="J78" s="122">
        <v>5.5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15</v>
      </c>
      <c r="D79" s="29">
        <v>50</v>
      </c>
      <c r="E79" s="29">
        <v>20</v>
      </c>
      <c r="F79" s="30"/>
      <c r="G79" s="30"/>
      <c r="H79" s="122">
        <v>0.22500000000000001</v>
      </c>
      <c r="I79" s="122">
        <v>0.75</v>
      </c>
      <c r="J79" s="122">
        <v>0.3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10470</v>
      </c>
      <c r="D80" s="37">
        <v>10266</v>
      </c>
      <c r="E80" s="37">
        <v>8713</v>
      </c>
      <c r="F80" s="38">
        <v>84.872394311318914</v>
      </c>
      <c r="G80" s="39"/>
      <c r="H80" s="123">
        <v>451.99100000000004</v>
      </c>
      <c r="I80" s="124">
        <v>315.51</v>
      </c>
      <c r="J80" s="124">
        <v>257.52600000000001</v>
      </c>
      <c r="K80" s="40">
        <v>81.622135589997157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424</v>
      </c>
      <c r="D82" s="29">
        <v>555</v>
      </c>
      <c r="E82" s="29">
        <v>555</v>
      </c>
      <c r="F82" s="30"/>
      <c r="G82" s="30"/>
      <c r="H82" s="122">
        <v>19.164000000000001</v>
      </c>
      <c r="I82" s="122">
        <v>22.39</v>
      </c>
      <c r="J82" s="122">
        <v>22.39</v>
      </c>
      <c r="K82" s="31"/>
    </row>
    <row r="83" spans="1:11" s="32" customFormat="1" ht="11.25" customHeight="1" x14ac:dyDescent="0.3">
      <c r="A83" s="34" t="s">
        <v>66</v>
      </c>
      <c r="B83" s="28"/>
      <c r="C83" s="29">
        <v>674</v>
      </c>
      <c r="D83" s="29">
        <v>635</v>
      </c>
      <c r="E83" s="29">
        <v>635</v>
      </c>
      <c r="F83" s="30"/>
      <c r="G83" s="30"/>
      <c r="H83" s="122">
        <v>13.494999999999999</v>
      </c>
      <c r="I83" s="122">
        <v>15.253</v>
      </c>
      <c r="J83" s="122">
        <v>15.253</v>
      </c>
      <c r="K83" s="31"/>
    </row>
    <row r="84" spans="1:11" s="23" customFormat="1" ht="11.25" customHeight="1" x14ac:dyDescent="0.3">
      <c r="A84" s="35" t="s">
        <v>67</v>
      </c>
      <c r="B84" s="36"/>
      <c r="C84" s="37">
        <v>1098</v>
      </c>
      <c r="D84" s="37">
        <v>1190</v>
      </c>
      <c r="E84" s="37">
        <v>1190</v>
      </c>
      <c r="F84" s="38">
        <v>100</v>
      </c>
      <c r="G84" s="39"/>
      <c r="H84" s="123">
        <v>32.658999999999999</v>
      </c>
      <c r="I84" s="124">
        <v>37.643000000000001</v>
      </c>
      <c r="J84" s="124">
        <v>37.643000000000001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33705</v>
      </c>
      <c r="D87" s="48">
        <v>33411</v>
      </c>
      <c r="E87" s="48">
        <v>32027</v>
      </c>
      <c r="F87" s="49">
        <v>95.857651671605154</v>
      </c>
      <c r="G87" s="39"/>
      <c r="H87" s="127">
        <v>1076.7330000000002</v>
      </c>
      <c r="I87" s="128">
        <v>966.54300000000001</v>
      </c>
      <c r="J87" s="128">
        <v>1024.614</v>
      </c>
      <c r="K87" s="49">
        <v>106.00811345175539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4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>
        <v>8</v>
      </c>
      <c r="F24" s="38"/>
      <c r="G24" s="39"/>
      <c r="H24" s="123"/>
      <c r="I24" s="124"/>
      <c r="J24" s="124">
        <v>0.25</v>
      </c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</v>
      </c>
      <c r="D26" s="37">
        <v>3</v>
      </c>
      <c r="E26" s="37">
        <v>2</v>
      </c>
      <c r="F26" s="38">
        <v>66.666666666666671</v>
      </c>
      <c r="G26" s="39"/>
      <c r="H26" s="123">
        <v>0.05</v>
      </c>
      <c r="I26" s="124">
        <v>0.05</v>
      </c>
      <c r="J26" s="124">
        <v>0.05</v>
      </c>
      <c r="K26" s="40">
        <v>100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</v>
      </c>
      <c r="D28" s="29">
        <v>1</v>
      </c>
      <c r="E28" s="29">
        <v>2</v>
      </c>
      <c r="F28" s="30"/>
      <c r="G28" s="30"/>
      <c r="H28" s="122">
        <v>4.1000000000000002E-2</v>
      </c>
      <c r="I28" s="122">
        <v>3.9E-2</v>
      </c>
      <c r="J28" s="122">
        <v>7.0000000000000007E-2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1</v>
      </c>
      <c r="E29" s="29">
        <v>1</v>
      </c>
      <c r="F29" s="30"/>
      <c r="G29" s="30"/>
      <c r="H29" s="122"/>
      <c r="I29" s="122">
        <v>2.5999999999999999E-2</v>
      </c>
      <c r="J29" s="122">
        <v>7.0000000000000001E-3</v>
      </c>
      <c r="K29" s="31"/>
    </row>
    <row r="30" spans="1:11" s="32" customFormat="1" ht="11.25" customHeight="1" x14ac:dyDescent="0.3">
      <c r="A30" s="34" t="s">
        <v>23</v>
      </c>
      <c r="B30" s="28"/>
      <c r="C30" s="29">
        <v>4</v>
      </c>
      <c r="D30" s="29">
        <v>27</v>
      </c>
      <c r="E30" s="29">
        <v>28</v>
      </c>
      <c r="F30" s="30"/>
      <c r="G30" s="30"/>
      <c r="H30" s="122">
        <v>0.11</v>
      </c>
      <c r="I30" s="122">
        <v>1.0129999999999999</v>
      </c>
      <c r="J30" s="122">
        <v>0.98</v>
      </c>
      <c r="K30" s="31"/>
    </row>
    <row r="31" spans="1:11" s="23" customFormat="1" ht="11.25" customHeight="1" x14ac:dyDescent="0.3">
      <c r="A31" s="41" t="s">
        <v>24</v>
      </c>
      <c r="B31" s="36"/>
      <c r="C31" s="37">
        <v>5</v>
      </c>
      <c r="D31" s="37">
        <v>29</v>
      </c>
      <c r="E31" s="37">
        <v>31</v>
      </c>
      <c r="F31" s="38">
        <v>106.89655172413794</v>
      </c>
      <c r="G31" s="39"/>
      <c r="H31" s="123">
        <v>0.151</v>
      </c>
      <c r="I31" s="124">
        <v>1.0779999999999998</v>
      </c>
      <c r="J31" s="124">
        <v>1.0569999999999999</v>
      </c>
      <c r="K31" s="40">
        <v>98.05194805194806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20</v>
      </c>
      <c r="D33" s="29">
        <v>18</v>
      </c>
      <c r="E33" s="29">
        <v>10</v>
      </c>
      <c r="F33" s="30"/>
      <c r="G33" s="30"/>
      <c r="H33" s="122">
        <v>0.57799999999999996</v>
      </c>
      <c r="I33" s="122">
        <v>0.45800000000000002</v>
      </c>
      <c r="J33" s="122">
        <v>0.27600000000000002</v>
      </c>
      <c r="K33" s="31"/>
    </row>
    <row r="34" spans="1:11" s="32" customFormat="1" ht="11.25" customHeight="1" x14ac:dyDescent="0.3">
      <c r="A34" s="34" t="s">
        <v>26</v>
      </c>
      <c r="B34" s="28"/>
      <c r="C34" s="29">
        <v>8</v>
      </c>
      <c r="D34" s="29">
        <v>9</v>
      </c>
      <c r="E34" s="29">
        <v>9</v>
      </c>
      <c r="F34" s="30"/>
      <c r="G34" s="30"/>
      <c r="H34" s="122">
        <v>0.245</v>
      </c>
      <c r="I34" s="122">
        <v>0.28999999999999998</v>
      </c>
      <c r="J34" s="122">
        <v>0.216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12</v>
      </c>
      <c r="D35" s="29">
        <v>14</v>
      </c>
      <c r="E35" s="29">
        <v>17</v>
      </c>
      <c r="F35" s="30"/>
      <c r="G35" s="30"/>
      <c r="H35" s="122">
        <v>0.26400000000000001</v>
      </c>
      <c r="I35" s="122">
        <v>0.29399999999999998</v>
      </c>
      <c r="J35" s="122">
        <v>0.35599999999999998</v>
      </c>
      <c r="K35" s="31"/>
    </row>
    <row r="36" spans="1:11" s="32" customFormat="1" ht="11.25" customHeight="1" x14ac:dyDescent="0.3">
      <c r="A36" s="34" t="s">
        <v>28</v>
      </c>
      <c r="B36" s="28"/>
      <c r="C36" s="29">
        <v>215</v>
      </c>
      <c r="D36" s="29">
        <v>212</v>
      </c>
      <c r="E36" s="29">
        <v>215</v>
      </c>
      <c r="F36" s="30"/>
      <c r="G36" s="30"/>
      <c r="H36" s="122">
        <v>6.6</v>
      </c>
      <c r="I36" s="122">
        <v>6.3559999999999999</v>
      </c>
      <c r="J36" s="122">
        <v>6.3559999999999999</v>
      </c>
      <c r="K36" s="31"/>
    </row>
    <row r="37" spans="1:11" s="23" customFormat="1" ht="11.25" customHeight="1" x14ac:dyDescent="0.3">
      <c r="A37" s="35" t="s">
        <v>29</v>
      </c>
      <c r="B37" s="36"/>
      <c r="C37" s="37">
        <v>255</v>
      </c>
      <c r="D37" s="37">
        <v>253</v>
      </c>
      <c r="E37" s="37">
        <v>251</v>
      </c>
      <c r="F37" s="38">
        <v>99.209486166007906</v>
      </c>
      <c r="G37" s="39"/>
      <c r="H37" s="123">
        <v>7.6869999999999994</v>
      </c>
      <c r="I37" s="124">
        <v>7.3979999999999997</v>
      </c>
      <c r="J37" s="124">
        <v>7.2039999999999997</v>
      </c>
      <c r="K37" s="40">
        <v>97.377669640443358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210</v>
      </c>
      <c r="D39" s="37">
        <v>202</v>
      </c>
      <c r="E39" s="37">
        <v>200</v>
      </c>
      <c r="F39" s="38">
        <v>99.009900990099013</v>
      </c>
      <c r="G39" s="39"/>
      <c r="H39" s="123">
        <v>6.1</v>
      </c>
      <c r="I39" s="124">
        <v>5.17</v>
      </c>
      <c r="J39" s="124">
        <v>5.0999999999999996</v>
      </c>
      <c r="K39" s="40">
        <v>98.646034816247578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7</v>
      </c>
      <c r="D41" s="29">
        <v>10</v>
      </c>
      <c r="E41" s="29">
        <v>12</v>
      </c>
      <c r="F41" s="30"/>
      <c r="G41" s="30"/>
      <c r="H41" s="122">
        <v>0.153</v>
      </c>
      <c r="I41" s="122">
        <v>0.185</v>
      </c>
      <c r="J41" s="122">
        <v>0.219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</v>
      </c>
      <c r="D45" s="29"/>
      <c r="E45" s="29"/>
      <c r="F45" s="30"/>
      <c r="G45" s="30"/>
      <c r="H45" s="122">
        <v>2.5000000000000001E-2</v>
      </c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8</v>
      </c>
      <c r="D46" s="29">
        <v>10</v>
      </c>
      <c r="E46" s="29">
        <v>8</v>
      </c>
      <c r="F46" s="30"/>
      <c r="G46" s="30"/>
      <c r="H46" s="122">
        <v>0.224</v>
      </c>
      <c r="I46" s="122">
        <v>0.28000000000000003</v>
      </c>
      <c r="J46" s="122">
        <v>0.24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</v>
      </c>
      <c r="D48" s="29">
        <v>2</v>
      </c>
      <c r="E48" s="29">
        <v>2</v>
      </c>
      <c r="F48" s="30"/>
      <c r="G48" s="30"/>
      <c r="H48" s="122">
        <v>6.0999999999999999E-2</v>
      </c>
      <c r="I48" s="122">
        <v>0.122</v>
      </c>
      <c r="J48" s="122">
        <v>0.12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14</v>
      </c>
      <c r="D49" s="29">
        <v>11</v>
      </c>
      <c r="E49" s="29">
        <v>4</v>
      </c>
      <c r="F49" s="30"/>
      <c r="G49" s="30"/>
      <c r="H49" s="122">
        <v>0.56000000000000005</v>
      </c>
      <c r="I49" s="122">
        <v>0.60499999999999998</v>
      </c>
      <c r="J49" s="122">
        <v>0.18</v>
      </c>
      <c r="K49" s="31"/>
    </row>
    <row r="50" spans="1:11" s="23" customFormat="1" ht="11.25" customHeight="1" x14ac:dyDescent="0.3">
      <c r="A50" s="41" t="s">
        <v>40</v>
      </c>
      <c r="B50" s="36"/>
      <c r="C50" s="37">
        <v>31</v>
      </c>
      <c r="D50" s="37">
        <v>33</v>
      </c>
      <c r="E50" s="37">
        <v>26</v>
      </c>
      <c r="F50" s="38">
        <v>78.787878787878782</v>
      </c>
      <c r="G50" s="39"/>
      <c r="H50" s="123">
        <v>1.0230000000000001</v>
      </c>
      <c r="I50" s="124">
        <v>1.1919999999999999</v>
      </c>
      <c r="J50" s="124">
        <v>0.7589999999999999</v>
      </c>
      <c r="K50" s="40">
        <v>63.674496644295296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41</v>
      </c>
      <c r="D52" s="37">
        <v>79</v>
      </c>
      <c r="E52" s="37">
        <v>150</v>
      </c>
      <c r="F52" s="38">
        <v>189.87341772151899</v>
      </c>
      <c r="G52" s="39"/>
      <c r="H52" s="123">
        <v>1.5169999999999999</v>
      </c>
      <c r="I52" s="124">
        <v>1.008</v>
      </c>
      <c r="J52" s="124">
        <v>3.3</v>
      </c>
      <c r="K52" s="40">
        <v>327.38095238095235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50</v>
      </c>
      <c r="D54" s="29"/>
      <c r="E54" s="29">
        <v>140</v>
      </c>
      <c r="F54" s="30"/>
      <c r="G54" s="30"/>
      <c r="H54" s="122">
        <v>2.1</v>
      </c>
      <c r="I54" s="122"/>
      <c r="J54" s="122">
        <v>5.81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2828</v>
      </c>
      <c r="D55" s="29">
        <v>2638</v>
      </c>
      <c r="E55" s="29">
        <v>2932</v>
      </c>
      <c r="F55" s="30"/>
      <c r="G55" s="30"/>
      <c r="H55" s="122">
        <v>203.62</v>
      </c>
      <c r="I55" s="122">
        <v>187.298</v>
      </c>
      <c r="J55" s="122">
        <v>205.24</v>
      </c>
      <c r="K55" s="31"/>
    </row>
    <row r="56" spans="1:11" s="32" customFormat="1" ht="11.25" customHeight="1" x14ac:dyDescent="0.3">
      <c r="A56" s="34" t="s">
        <v>44</v>
      </c>
      <c r="B56" s="28"/>
      <c r="C56" s="29">
        <v>1</v>
      </c>
      <c r="D56" s="29">
        <v>1</v>
      </c>
      <c r="E56" s="29">
        <v>10</v>
      </c>
      <c r="F56" s="30"/>
      <c r="G56" s="30"/>
      <c r="H56" s="122">
        <v>8.0000000000000002E-3</v>
      </c>
      <c r="I56" s="122">
        <v>8.0000000000000002E-3</v>
      </c>
      <c r="J56" s="122">
        <v>0.5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237</v>
      </c>
      <c r="D58" s="29">
        <v>212</v>
      </c>
      <c r="E58" s="29">
        <v>146</v>
      </c>
      <c r="F58" s="30"/>
      <c r="G58" s="30"/>
      <c r="H58" s="122">
        <v>4.68</v>
      </c>
      <c r="I58" s="122">
        <v>2.726</v>
      </c>
      <c r="J58" s="122">
        <v>1.63</v>
      </c>
      <c r="K58" s="31"/>
    </row>
    <row r="59" spans="1:11" s="23" customFormat="1" ht="11.25" customHeight="1" x14ac:dyDescent="0.3">
      <c r="A59" s="35" t="s">
        <v>47</v>
      </c>
      <c r="B59" s="36"/>
      <c r="C59" s="37">
        <v>3116</v>
      </c>
      <c r="D59" s="37">
        <v>2851</v>
      </c>
      <c r="E59" s="37">
        <v>3228</v>
      </c>
      <c r="F59" s="38">
        <v>113.2234303753069</v>
      </c>
      <c r="G59" s="39"/>
      <c r="H59" s="123">
        <v>210.40800000000002</v>
      </c>
      <c r="I59" s="124">
        <v>190.03200000000001</v>
      </c>
      <c r="J59" s="124">
        <v>213.18</v>
      </c>
      <c r="K59" s="40">
        <v>112.18110633998484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320</v>
      </c>
      <c r="D61" s="29">
        <v>308</v>
      </c>
      <c r="E61" s="29">
        <v>277</v>
      </c>
      <c r="F61" s="30"/>
      <c r="G61" s="30"/>
      <c r="H61" s="122">
        <v>16</v>
      </c>
      <c r="I61" s="122">
        <v>14.445</v>
      </c>
      <c r="J61" s="122">
        <v>12.613</v>
      </c>
      <c r="K61" s="31"/>
    </row>
    <row r="62" spans="1:11" s="32" customFormat="1" ht="11.25" customHeight="1" x14ac:dyDescent="0.3">
      <c r="A62" s="34" t="s">
        <v>49</v>
      </c>
      <c r="B62" s="28"/>
      <c r="C62" s="29">
        <v>442</v>
      </c>
      <c r="D62" s="29">
        <v>358</v>
      </c>
      <c r="E62" s="29">
        <v>358</v>
      </c>
      <c r="F62" s="30"/>
      <c r="G62" s="30"/>
      <c r="H62" s="122">
        <v>9.7439999999999998</v>
      </c>
      <c r="I62" s="122">
        <v>9.8759999999999994</v>
      </c>
      <c r="J62" s="122">
        <v>6.9130000000000003</v>
      </c>
      <c r="K62" s="31"/>
    </row>
    <row r="63" spans="1:11" s="32" customFormat="1" ht="11.25" customHeight="1" x14ac:dyDescent="0.3">
      <c r="A63" s="34" t="s">
        <v>50</v>
      </c>
      <c r="B63" s="28"/>
      <c r="C63" s="29">
        <v>817</v>
      </c>
      <c r="D63" s="29">
        <v>835</v>
      </c>
      <c r="E63" s="29">
        <v>876</v>
      </c>
      <c r="F63" s="30"/>
      <c r="G63" s="30"/>
      <c r="H63" s="122">
        <v>45.42</v>
      </c>
      <c r="I63" s="122">
        <v>45.924999999999997</v>
      </c>
      <c r="J63" s="122">
        <v>28.908000000000001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1579</v>
      </c>
      <c r="D64" s="37">
        <v>1501</v>
      </c>
      <c r="E64" s="37">
        <v>1511</v>
      </c>
      <c r="F64" s="38">
        <v>100.66622251832112</v>
      </c>
      <c r="G64" s="39"/>
      <c r="H64" s="123">
        <v>71.164000000000001</v>
      </c>
      <c r="I64" s="124">
        <v>70.245999999999995</v>
      </c>
      <c r="J64" s="124">
        <v>48.433999999999997</v>
      </c>
      <c r="K64" s="40">
        <v>68.9491216581727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3014</v>
      </c>
      <c r="D66" s="37">
        <v>2788</v>
      </c>
      <c r="E66" s="37">
        <v>2900</v>
      </c>
      <c r="F66" s="38">
        <v>104.01721664275466</v>
      </c>
      <c r="G66" s="39"/>
      <c r="H66" s="123">
        <v>202.24799999999999</v>
      </c>
      <c r="I66" s="124">
        <v>181.88300000000001</v>
      </c>
      <c r="J66" s="124">
        <v>147.4</v>
      </c>
      <c r="K66" s="40">
        <v>81.041108844696865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180</v>
      </c>
      <c r="D68" s="29">
        <v>128</v>
      </c>
      <c r="E68" s="29">
        <v>205</v>
      </c>
      <c r="F68" s="30"/>
      <c r="G68" s="30"/>
      <c r="H68" s="122">
        <v>8</v>
      </c>
      <c r="I68" s="122">
        <v>4.63</v>
      </c>
      <c r="J68" s="122">
        <v>6.15</v>
      </c>
      <c r="K68" s="31"/>
    </row>
    <row r="69" spans="1:11" s="32" customFormat="1" ht="11.25" customHeight="1" x14ac:dyDescent="0.3">
      <c r="A69" s="34" t="s">
        <v>54</v>
      </c>
      <c r="B69" s="28"/>
      <c r="C69" s="29">
        <v>88</v>
      </c>
      <c r="D69" s="29">
        <v>72</v>
      </c>
      <c r="E69" s="29">
        <v>85</v>
      </c>
      <c r="F69" s="30"/>
      <c r="G69" s="30"/>
      <c r="H69" s="122">
        <v>4.09</v>
      </c>
      <c r="I69" s="122">
        <v>3.1360000000000001</v>
      </c>
      <c r="J69" s="122">
        <v>4</v>
      </c>
      <c r="K69" s="31"/>
    </row>
    <row r="70" spans="1:11" s="23" customFormat="1" ht="11.25" customHeight="1" x14ac:dyDescent="0.3">
      <c r="A70" s="35" t="s">
        <v>55</v>
      </c>
      <c r="B70" s="36"/>
      <c r="C70" s="37">
        <v>268</v>
      </c>
      <c r="D70" s="37">
        <v>200</v>
      </c>
      <c r="E70" s="37">
        <v>290</v>
      </c>
      <c r="F70" s="38">
        <v>145</v>
      </c>
      <c r="G70" s="39"/>
      <c r="H70" s="123">
        <v>12.09</v>
      </c>
      <c r="I70" s="124">
        <v>7.766</v>
      </c>
      <c r="J70" s="124">
        <v>10.15</v>
      </c>
      <c r="K70" s="40">
        <v>130.69791398403297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12220</v>
      </c>
      <c r="D72" s="29">
        <v>11400</v>
      </c>
      <c r="E72" s="29">
        <v>10930</v>
      </c>
      <c r="F72" s="30"/>
      <c r="G72" s="30"/>
      <c r="H72" s="122">
        <v>695.721</v>
      </c>
      <c r="I72" s="122">
        <v>587.31299999999999</v>
      </c>
      <c r="J72" s="122">
        <v>625.19500000000005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188</v>
      </c>
      <c r="D73" s="29">
        <v>188</v>
      </c>
      <c r="E73" s="29">
        <v>188</v>
      </c>
      <c r="F73" s="30"/>
      <c r="G73" s="30"/>
      <c r="H73" s="122">
        <v>7.1289999999999996</v>
      </c>
      <c r="I73" s="122">
        <v>7.13</v>
      </c>
      <c r="J73" s="122">
        <v>9.4469999999999992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431</v>
      </c>
      <c r="D74" s="29">
        <v>343</v>
      </c>
      <c r="E74" s="29">
        <v>290</v>
      </c>
      <c r="F74" s="30"/>
      <c r="G74" s="30"/>
      <c r="H74" s="122">
        <v>14.085000000000001</v>
      </c>
      <c r="I74" s="122">
        <v>9.0289999999999999</v>
      </c>
      <c r="J74" s="122">
        <v>4.8</v>
      </c>
      <c r="K74" s="31"/>
    </row>
    <row r="75" spans="1:11" s="32" customFormat="1" ht="11.25" customHeight="1" x14ac:dyDescent="0.3">
      <c r="A75" s="34" t="s">
        <v>59</v>
      </c>
      <c r="B75" s="28"/>
      <c r="C75" s="29">
        <v>338</v>
      </c>
      <c r="D75" s="29">
        <v>290</v>
      </c>
      <c r="E75" s="29">
        <v>225</v>
      </c>
      <c r="F75" s="30"/>
      <c r="G75" s="30"/>
      <c r="H75" s="122">
        <v>15.797000000000001</v>
      </c>
      <c r="I75" s="122">
        <v>12.815</v>
      </c>
      <c r="J75" s="122">
        <v>10.050000000000001</v>
      </c>
      <c r="K75" s="31"/>
    </row>
    <row r="76" spans="1:11" s="32" customFormat="1" ht="11.25" customHeight="1" x14ac:dyDescent="0.3">
      <c r="A76" s="34" t="s">
        <v>60</v>
      </c>
      <c r="B76" s="28"/>
      <c r="C76" s="29">
        <v>70</v>
      </c>
      <c r="D76" s="29">
        <v>52</v>
      </c>
      <c r="E76" s="29">
        <v>55</v>
      </c>
      <c r="F76" s="30"/>
      <c r="G76" s="30"/>
      <c r="H76" s="122">
        <v>2.31</v>
      </c>
      <c r="I76" s="122">
        <v>1.56</v>
      </c>
      <c r="J76" s="122">
        <v>1.98</v>
      </c>
      <c r="K76" s="31"/>
    </row>
    <row r="77" spans="1:11" s="32" customFormat="1" ht="11.25" customHeight="1" x14ac:dyDescent="0.3">
      <c r="A77" s="34" t="s">
        <v>61</v>
      </c>
      <c r="B77" s="28"/>
      <c r="C77" s="29">
        <v>26</v>
      </c>
      <c r="D77" s="29">
        <v>19</v>
      </c>
      <c r="E77" s="29">
        <v>21</v>
      </c>
      <c r="F77" s="30"/>
      <c r="G77" s="30"/>
      <c r="H77" s="122">
        <v>0.66100000000000003</v>
      </c>
      <c r="I77" s="122">
        <v>0.48499999999999999</v>
      </c>
      <c r="J77" s="122">
        <v>0.42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40</v>
      </c>
      <c r="D78" s="29">
        <v>103</v>
      </c>
      <c r="E78" s="29">
        <v>35</v>
      </c>
      <c r="F78" s="30"/>
      <c r="G78" s="30"/>
      <c r="H78" s="122">
        <v>1.6</v>
      </c>
      <c r="I78" s="122">
        <v>3.605</v>
      </c>
      <c r="J78" s="122">
        <v>1.1000000000000001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1040</v>
      </c>
      <c r="D79" s="29">
        <v>980</v>
      </c>
      <c r="E79" s="29">
        <v>1020</v>
      </c>
      <c r="F79" s="30"/>
      <c r="G79" s="30"/>
      <c r="H79" s="122">
        <v>57.2</v>
      </c>
      <c r="I79" s="122">
        <v>63.7</v>
      </c>
      <c r="J79" s="122">
        <v>51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14353</v>
      </c>
      <c r="D80" s="37">
        <v>13375</v>
      </c>
      <c r="E80" s="37">
        <v>12764</v>
      </c>
      <c r="F80" s="38">
        <v>95.43177570093458</v>
      </c>
      <c r="G80" s="39"/>
      <c r="H80" s="123">
        <v>794.50300000000004</v>
      </c>
      <c r="I80" s="124">
        <v>685.63700000000006</v>
      </c>
      <c r="J80" s="124">
        <v>703.99199999999996</v>
      </c>
      <c r="K80" s="40">
        <v>102.67707256171997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277</v>
      </c>
      <c r="D82" s="29">
        <v>261</v>
      </c>
      <c r="E82" s="29">
        <v>261</v>
      </c>
      <c r="F82" s="30"/>
      <c r="G82" s="30"/>
      <c r="H82" s="122">
        <v>9.4700000000000006</v>
      </c>
      <c r="I82" s="122">
        <v>9.2409999999999997</v>
      </c>
      <c r="J82" s="122">
        <v>9.2409999999999997</v>
      </c>
      <c r="K82" s="31"/>
    </row>
    <row r="83" spans="1:11" s="32" customFormat="1" ht="11.25" customHeight="1" x14ac:dyDescent="0.3">
      <c r="A83" s="34" t="s">
        <v>66</v>
      </c>
      <c r="B83" s="28"/>
      <c r="C83" s="29">
        <v>50</v>
      </c>
      <c r="D83" s="29">
        <v>85</v>
      </c>
      <c r="E83" s="29">
        <v>85</v>
      </c>
      <c r="F83" s="30"/>
      <c r="G83" s="30"/>
      <c r="H83" s="122">
        <v>1.65</v>
      </c>
      <c r="I83" s="122">
        <v>2.8879999999999999</v>
      </c>
      <c r="J83" s="122">
        <v>2.8879999999999999</v>
      </c>
      <c r="K83" s="31"/>
    </row>
    <row r="84" spans="1:11" s="23" customFormat="1" ht="11.25" customHeight="1" x14ac:dyDescent="0.3">
      <c r="A84" s="35" t="s">
        <v>67</v>
      </c>
      <c r="B84" s="36"/>
      <c r="C84" s="37">
        <v>327</v>
      </c>
      <c r="D84" s="37">
        <v>346</v>
      </c>
      <c r="E84" s="37">
        <v>346</v>
      </c>
      <c r="F84" s="38">
        <v>100</v>
      </c>
      <c r="G84" s="39"/>
      <c r="H84" s="123">
        <v>11.120000000000001</v>
      </c>
      <c r="I84" s="124">
        <v>12.129</v>
      </c>
      <c r="J84" s="124">
        <v>12.129</v>
      </c>
      <c r="K84" s="40">
        <v>99.999999999999986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23202</v>
      </c>
      <c r="D87" s="48">
        <v>21660</v>
      </c>
      <c r="E87" s="48">
        <v>21707</v>
      </c>
      <c r="F87" s="49">
        <v>100.21698984302863</v>
      </c>
      <c r="G87" s="39"/>
      <c r="H87" s="127">
        <v>1318.0609999999999</v>
      </c>
      <c r="I87" s="128">
        <v>1163.5889999999999</v>
      </c>
      <c r="J87" s="128">
        <v>1153.0049999999999</v>
      </c>
      <c r="K87" s="49">
        <v>99.090400476456892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42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</v>
      </c>
      <c r="D9" s="29">
        <v>1</v>
      </c>
      <c r="E9" s="29">
        <v>1</v>
      </c>
      <c r="F9" s="30"/>
      <c r="G9" s="30"/>
      <c r="H9" s="122">
        <v>2.1999999999999999E-2</v>
      </c>
      <c r="I9" s="122">
        <v>6.0000000000000001E-3</v>
      </c>
      <c r="J9" s="122">
        <v>2.4E-2</v>
      </c>
      <c r="K9" s="31"/>
    </row>
    <row r="10" spans="1:11" s="32" customFormat="1" ht="11.25" customHeight="1" x14ac:dyDescent="0.3">
      <c r="A10" s="34" t="s">
        <v>9</v>
      </c>
      <c r="B10" s="28"/>
      <c r="C10" s="29">
        <v>1</v>
      </c>
      <c r="D10" s="29">
        <v>2</v>
      </c>
      <c r="E10" s="29">
        <v>2</v>
      </c>
      <c r="F10" s="30"/>
      <c r="G10" s="30"/>
      <c r="H10" s="122">
        <v>2.1999999999999999E-2</v>
      </c>
      <c r="I10" s="122">
        <v>1.4999999999999999E-2</v>
      </c>
      <c r="J10" s="122">
        <v>4.2999999999999997E-2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2</v>
      </c>
      <c r="D13" s="37">
        <v>3</v>
      </c>
      <c r="E13" s="37">
        <v>3</v>
      </c>
      <c r="F13" s="38">
        <v>100</v>
      </c>
      <c r="G13" s="39"/>
      <c r="H13" s="123">
        <v>4.3999999999999997E-2</v>
      </c>
      <c r="I13" s="124">
        <v>2.0999999999999998E-2</v>
      </c>
      <c r="J13" s="124">
        <v>6.7000000000000004E-2</v>
      </c>
      <c r="K13" s="40">
        <v>319.04761904761909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7</v>
      </c>
      <c r="D24" s="37">
        <v>2</v>
      </c>
      <c r="E24" s="37">
        <v>5</v>
      </c>
      <c r="F24" s="38">
        <v>250</v>
      </c>
      <c r="G24" s="39"/>
      <c r="H24" s="123">
        <v>0.22</v>
      </c>
      <c r="I24" s="124">
        <v>6.4000000000000001E-2</v>
      </c>
      <c r="J24" s="124">
        <v>0.12</v>
      </c>
      <c r="K24" s="40">
        <v>187.5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7</v>
      </c>
      <c r="D26" s="37">
        <v>7</v>
      </c>
      <c r="E26" s="37">
        <v>5</v>
      </c>
      <c r="F26" s="38">
        <v>71.428571428571431</v>
      </c>
      <c r="G26" s="39"/>
      <c r="H26" s="123">
        <v>0.11</v>
      </c>
      <c r="I26" s="124">
        <v>0.10199999999999999</v>
      </c>
      <c r="J26" s="124">
        <v>0.1</v>
      </c>
      <c r="K26" s="40">
        <v>98.039215686274517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</v>
      </c>
      <c r="D28" s="29">
        <v>3</v>
      </c>
      <c r="E28" s="29">
        <v>3</v>
      </c>
      <c r="F28" s="30"/>
      <c r="G28" s="30"/>
      <c r="H28" s="122">
        <v>0.09</v>
      </c>
      <c r="I28" s="122">
        <v>8.4000000000000005E-2</v>
      </c>
      <c r="J28" s="122">
        <v>7.1999999999999995E-2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2</v>
      </c>
      <c r="E29" s="29">
        <v>1</v>
      </c>
      <c r="F29" s="30"/>
      <c r="G29" s="30"/>
      <c r="H29" s="122"/>
      <c r="I29" s="122">
        <v>3.2000000000000001E-2</v>
      </c>
      <c r="J29" s="122">
        <v>7.0000000000000001E-3</v>
      </c>
      <c r="K29" s="31"/>
    </row>
    <row r="30" spans="1:11" s="32" customFormat="1" ht="11.25" customHeight="1" x14ac:dyDescent="0.3">
      <c r="A30" s="34" t="s">
        <v>23</v>
      </c>
      <c r="B30" s="28"/>
      <c r="C30" s="29">
        <v>20</v>
      </c>
      <c r="D30" s="29">
        <v>13</v>
      </c>
      <c r="E30" s="29">
        <v>16</v>
      </c>
      <c r="F30" s="30"/>
      <c r="G30" s="30"/>
      <c r="H30" s="122">
        <v>0.56999999999999995</v>
      </c>
      <c r="I30" s="122">
        <v>0.33</v>
      </c>
      <c r="J30" s="122">
        <v>0.437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23</v>
      </c>
      <c r="D31" s="37">
        <v>18</v>
      </c>
      <c r="E31" s="37">
        <v>20</v>
      </c>
      <c r="F31" s="38">
        <v>111.11111111111111</v>
      </c>
      <c r="G31" s="39"/>
      <c r="H31" s="123">
        <v>0.65999999999999992</v>
      </c>
      <c r="I31" s="124">
        <v>0.44600000000000001</v>
      </c>
      <c r="J31" s="124">
        <v>0.51600000000000001</v>
      </c>
      <c r="K31" s="40">
        <v>115.69506726457399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48</v>
      </c>
      <c r="D33" s="29">
        <v>52</v>
      </c>
      <c r="E33" s="29">
        <v>50</v>
      </c>
      <c r="F33" s="30"/>
      <c r="G33" s="30"/>
      <c r="H33" s="122">
        <v>0.71599999999999997</v>
      </c>
      <c r="I33" s="122">
        <v>0.64700000000000002</v>
      </c>
      <c r="J33" s="122">
        <v>0.70599999999999996</v>
      </c>
      <c r="K33" s="31"/>
    </row>
    <row r="34" spans="1:11" s="32" customFormat="1" ht="11.25" customHeight="1" x14ac:dyDescent="0.3">
      <c r="A34" s="34" t="s">
        <v>26</v>
      </c>
      <c r="B34" s="28"/>
      <c r="C34" s="29">
        <v>20</v>
      </c>
      <c r="D34" s="29">
        <v>18</v>
      </c>
      <c r="E34" s="29">
        <v>20</v>
      </c>
      <c r="F34" s="30"/>
      <c r="G34" s="30"/>
      <c r="H34" s="122">
        <v>0.47399999999999998</v>
      </c>
      <c r="I34" s="122">
        <v>0.43</v>
      </c>
      <c r="J34" s="122">
        <v>0.35</v>
      </c>
      <c r="K34" s="31"/>
    </row>
    <row r="35" spans="1:11" s="32" customFormat="1" ht="11.25" customHeight="1" x14ac:dyDescent="0.3">
      <c r="A35" s="34" t="s">
        <v>27</v>
      </c>
      <c r="B35" s="28"/>
      <c r="C35" s="29">
        <v>40</v>
      </c>
      <c r="D35" s="29">
        <v>15</v>
      </c>
      <c r="E35" s="29">
        <v>18</v>
      </c>
      <c r="F35" s="30"/>
      <c r="G35" s="30"/>
      <c r="H35" s="122">
        <v>0.73599999999999999</v>
      </c>
      <c r="I35" s="122">
        <v>0.24299999999999999</v>
      </c>
      <c r="J35" s="122">
        <v>0.313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140</v>
      </c>
      <c r="D36" s="29">
        <v>115</v>
      </c>
      <c r="E36" s="29">
        <v>115</v>
      </c>
      <c r="F36" s="30"/>
      <c r="G36" s="30"/>
      <c r="H36" s="122">
        <v>2.8</v>
      </c>
      <c r="I36" s="122">
        <v>2.2959999999999998</v>
      </c>
      <c r="J36" s="122">
        <v>2.2959999999999998</v>
      </c>
      <c r="K36" s="31"/>
    </row>
    <row r="37" spans="1:11" s="23" customFormat="1" ht="11.25" customHeight="1" x14ac:dyDescent="0.3">
      <c r="A37" s="35" t="s">
        <v>29</v>
      </c>
      <c r="B37" s="36"/>
      <c r="C37" s="37">
        <v>248</v>
      </c>
      <c r="D37" s="37">
        <v>200</v>
      </c>
      <c r="E37" s="37">
        <v>203</v>
      </c>
      <c r="F37" s="38">
        <v>101.5</v>
      </c>
      <c r="G37" s="39"/>
      <c r="H37" s="123">
        <v>4.726</v>
      </c>
      <c r="I37" s="124">
        <v>3.6159999999999997</v>
      </c>
      <c r="J37" s="124">
        <v>3.665</v>
      </c>
      <c r="K37" s="40">
        <v>101.35508849557523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285</v>
      </c>
      <c r="D39" s="37">
        <v>235</v>
      </c>
      <c r="E39" s="37">
        <v>210</v>
      </c>
      <c r="F39" s="38">
        <v>89.361702127659569</v>
      </c>
      <c r="G39" s="39"/>
      <c r="H39" s="123">
        <v>3.6</v>
      </c>
      <c r="I39" s="124">
        <v>4.12</v>
      </c>
      <c r="J39" s="124">
        <v>3.8</v>
      </c>
      <c r="K39" s="40">
        <v>92.233009708737868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</v>
      </c>
      <c r="D41" s="29">
        <v>2</v>
      </c>
      <c r="E41" s="29">
        <v>3</v>
      </c>
      <c r="F41" s="30"/>
      <c r="G41" s="30"/>
      <c r="H41" s="122">
        <v>1.9E-2</v>
      </c>
      <c r="I41" s="122">
        <v>3.5000000000000003E-2</v>
      </c>
      <c r="J41" s="122">
        <v>5.1999999999999998E-2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</v>
      </c>
      <c r="D45" s="29"/>
      <c r="E45" s="29"/>
      <c r="F45" s="30"/>
      <c r="G45" s="30"/>
      <c r="H45" s="122">
        <v>2.5999999999999999E-2</v>
      </c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12</v>
      </c>
      <c r="D46" s="29">
        <v>12</v>
      </c>
      <c r="E46" s="29">
        <v>10</v>
      </c>
      <c r="F46" s="30"/>
      <c r="G46" s="30"/>
      <c r="H46" s="122">
        <v>0.36</v>
      </c>
      <c r="I46" s="122">
        <v>0.33600000000000002</v>
      </c>
      <c r="J46" s="122">
        <v>0.3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7</v>
      </c>
      <c r="D48" s="29">
        <v>5</v>
      </c>
      <c r="E48" s="29">
        <v>27</v>
      </c>
      <c r="F48" s="30"/>
      <c r="G48" s="30"/>
      <c r="H48" s="122">
        <v>0.161</v>
      </c>
      <c r="I48" s="122">
        <v>0.115</v>
      </c>
      <c r="J48" s="122">
        <v>0.621</v>
      </c>
      <c r="K48" s="31"/>
    </row>
    <row r="49" spans="1:11" s="32" customFormat="1" ht="11.25" customHeight="1" x14ac:dyDescent="0.3">
      <c r="A49" s="34" t="s">
        <v>39</v>
      </c>
      <c r="B49" s="28"/>
      <c r="C49" s="29">
        <v>26</v>
      </c>
      <c r="D49" s="29">
        <v>23</v>
      </c>
      <c r="E49" s="29">
        <v>24</v>
      </c>
      <c r="F49" s="30"/>
      <c r="G49" s="30"/>
      <c r="H49" s="122">
        <v>0.65</v>
      </c>
      <c r="I49" s="122">
        <v>0.57499999999999996</v>
      </c>
      <c r="J49" s="122">
        <v>0.6</v>
      </c>
      <c r="K49" s="31"/>
    </row>
    <row r="50" spans="1:11" s="23" customFormat="1" ht="11.25" customHeight="1" x14ac:dyDescent="0.3">
      <c r="A50" s="41" t="s">
        <v>40</v>
      </c>
      <c r="B50" s="36"/>
      <c r="C50" s="37">
        <v>47</v>
      </c>
      <c r="D50" s="37">
        <v>42</v>
      </c>
      <c r="E50" s="37">
        <v>64</v>
      </c>
      <c r="F50" s="38">
        <v>152.38095238095238</v>
      </c>
      <c r="G50" s="39"/>
      <c r="H50" s="123">
        <v>1.216</v>
      </c>
      <c r="I50" s="124">
        <v>1.0609999999999999</v>
      </c>
      <c r="J50" s="124">
        <v>1.573</v>
      </c>
      <c r="K50" s="40">
        <v>148.2563619227144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407</v>
      </c>
      <c r="D52" s="37">
        <v>201</v>
      </c>
      <c r="E52" s="37">
        <v>189</v>
      </c>
      <c r="F52" s="38">
        <v>94.02985074626865</v>
      </c>
      <c r="G52" s="39"/>
      <c r="H52" s="123">
        <v>6.8719999999999999</v>
      </c>
      <c r="I52" s="124">
        <v>3.1949999999999998</v>
      </c>
      <c r="J52" s="124">
        <v>1.2709999999999999</v>
      </c>
      <c r="K52" s="40">
        <v>39.780907668231613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275</v>
      </c>
      <c r="D54" s="29">
        <v>241</v>
      </c>
      <c r="E54" s="29">
        <v>260</v>
      </c>
      <c r="F54" s="30"/>
      <c r="G54" s="30"/>
      <c r="H54" s="122">
        <v>10.538</v>
      </c>
      <c r="I54" s="122">
        <v>9.0809999999999995</v>
      </c>
      <c r="J54" s="122">
        <v>8.9359999999999999</v>
      </c>
      <c r="K54" s="31"/>
    </row>
    <row r="55" spans="1:11" s="32" customFormat="1" ht="11.25" customHeight="1" x14ac:dyDescent="0.3">
      <c r="A55" s="34" t="s">
        <v>43</v>
      </c>
      <c r="B55" s="28"/>
      <c r="C55" s="29">
        <v>4599</v>
      </c>
      <c r="D55" s="29">
        <v>4300</v>
      </c>
      <c r="E55" s="29">
        <v>4431</v>
      </c>
      <c r="F55" s="30"/>
      <c r="G55" s="30"/>
      <c r="H55" s="122">
        <v>135.66999999999999</v>
      </c>
      <c r="I55" s="122">
        <v>124.7</v>
      </c>
      <c r="J55" s="122">
        <v>124.068</v>
      </c>
      <c r="K55" s="31"/>
    </row>
    <row r="56" spans="1:11" s="32" customFormat="1" ht="11.25" customHeight="1" x14ac:dyDescent="0.3">
      <c r="A56" s="34" t="s">
        <v>44</v>
      </c>
      <c r="B56" s="28"/>
      <c r="C56" s="29">
        <v>117</v>
      </c>
      <c r="D56" s="29">
        <v>133</v>
      </c>
      <c r="E56" s="29">
        <v>224</v>
      </c>
      <c r="F56" s="30"/>
      <c r="G56" s="30"/>
      <c r="H56" s="122">
        <v>3.21</v>
      </c>
      <c r="I56" s="122">
        <v>2.7029999999999998</v>
      </c>
      <c r="J56" s="122">
        <v>6.75</v>
      </c>
      <c r="K56" s="31"/>
    </row>
    <row r="57" spans="1:11" s="32" customFormat="1" ht="11.25" customHeight="1" x14ac:dyDescent="0.3">
      <c r="A57" s="34" t="s">
        <v>45</v>
      </c>
      <c r="B57" s="28"/>
      <c r="C57" s="29">
        <v>18</v>
      </c>
      <c r="D57" s="29">
        <v>17</v>
      </c>
      <c r="E57" s="29">
        <v>14</v>
      </c>
      <c r="F57" s="30"/>
      <c r="G57" s="30"/>
      <c r="H57" s="122">
        <v>0.05</v>
      </c>
      <c r="I57" s="122">
        <v>3.1E-2</v>
      </c>
      <c r="J57" s="122">
        <v>2.5999999999999999E-2</v>
      </c>
      <c r="K57" s="31"/>
    </row>
    <row r="58" spans="1:11" s="32" customFormat="1" ht="11.25" customHeight="1" x14ac:dyDescent="0.3">
      <c r="A58" s="34" t="s">
        <v>46</v>
      </c>
      <c r="B58" s="28"/>
      <c r="C58" s="29">
        <v>619</v>
      </c>
      <c r="D58" s="29">
        <v>462</v>
      </c>
      <c r="E58" s="29">
        <v>610</v>
      </c>
      <c r="F58" s="30"/>
      <c r="G58" s="30"/>
      <c r="H58" s="122">
        <v>14.875</v>
      </c>
      <c r="I58" s="122">
        <v>9.3190000000000008</v>
      </c>
      <c r="J58" s="122">
        <v>11.077999999999999</v>
      </c>
      <c r="K58" s="31"/>
    </row>
    <row r="59" spans="1:11" s="23" customFormat="1" ht="11.25" customHeight="1" x14ac:dyDescent="0.3">
      <c r="A59" s="35" t="s">
        <v>47</v>
      </c>
      <c r="B59" s="36"/>
      <c r="C59" s="37">
        <v>5628</v>
      </c>
      <c r="D59" s="37">
        <v>5153</v>
      </c>
      <c r="E59" s="37">
        <v>5539</v>
      </c>
      <c r="F59" s="38">
        <v>107.49078206869784</v>
      </c>
      <c r="G59" s="39"/>
      <c r="H59" s="123">
        <v>164.34300000000002</v>
      </c>
      <c r="I59" s="124">
        <v>145.834</v>
      </c>
      <c r="J59" s="124">
        <v>150.858</v>
      </c>
      <c r="K59" s="40">
        <v>103.44501282279853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1060</v>
      </c>
      <c r="D61" s="29">
        <v>848</v>
      </c>
      <c r="E61" s="29">
        <v>900</v>
      </c>
      <c r="F61" s="30"/>
      <c r="G61" s="30"/>
      <c r="H61" s="122">
        <v>37.1</v>
      </c>
      <c r="I61" s="122">
        <v>25.486999999999998</v>
      </c>
      <c r="J61" s="122">
        <v>25.2</v>
      </c>
      <c r="K61" s="31"/>
    </row>
    <row r="62" spans="1:11" s="32" customFormat="1" ht="11.25" customHeight="1" x14ac:dyDescent="0.3">
      <c r="A62" s="34" t="s">
        <v>49</v>
      </c>
      <c r="B62" s="28"/>
      <c r="C62" s="29">
        <v>292</v>
      </c>
      <c r="D62" s="29">
        <v>251</v>
      </c>
      <c r="E62" s="29">
        <v>251</v>
      </c>
      <c r="F62" s="30"/>
      <c r="G62" s="30"/>
      <c r="H62" s="122">
        <v>6.726</v>
      </c>
      <c r="I62" s="122">
        <v>5.9489999999999998</v>
      </c>
      <c r="J62" s="122">
        <v>4.1639999999999997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104</v>
      </c>
      <c r="D63" s="29">
        <v>102</v>
      </c>
      <c r="E63" s="29">
        <v>109</v>
      </c>
      <c r="F63" s="30"/>
      <c r="G63" s="30"/>
      <c r="H63" s="122">
        <v>3.7440000000000002</v>
      </c>
      <c r="I63" s="122">
        <v>3.6720000000000002</v>
      </c>
      <c r="J63" s="122">
        <v>2.3540000000000001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1456</v>
      </c>
      <c r="D64" s="37">
        <v>1201</v>
      </c>
      <c r="E64" s="37">
        <v>1260</v>
      </c>
      <c r="F64" s="38">
        <v>104.91257285595337</v>
      </c>
      <c r="G64" s="39"/>
      <c r="H64" s="123">
        <v>47.57</v>
      </c>
      <c r="I64" s="124">
        <v>35.107999999999997</v>
      </c>
      <c r="J64" s="124">
        <v>31.717999999999996</v>
      </c>
      <c r="K64" s="40">
        <v>90.344081121111998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5385</v>
      </c>
      <c r="D66" s="37">
        <v>4609</v>
      </c>
      <c r="E66" s="37">
        <v>4170</v>
      </c>
      <c r="F66" s="38">
        <v>90.475157300932963</v>
      </c>
      <c r="G66" s="39"/>
      <c r="H66" s="123">
        <v>205.62</v>
      </c>
      <c r="I66" s="124">
        <v>171.744</v>
      </c>
      <c r="J66" s="124">
        <v>147.80000000000001</v>
      </c>
      <c r="K66" s="40">
        <v>86.058319359046038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535</v>
      </c>
      <c r="D68" s="29">
        <v>463</v>
      </c>
      <c r="E68" s="29">
        <v>450</v>
      </c>
      <c r="F68" s="30"/>
      <c r="G68" s="30"/>
      <c r="H68" s="122">
        <v>15.7</v>
      </c>
      <c r="I68" s="122">
        <v>11.914999999999999</v>
      </c>
      <c r="J68" s="122">
        <v>12.75</v>
      </c>
      <c r="K68" s="31"/>
    </row>
    <row r="69" spans="1:11" s="32" customFormat="1" ht="11.25" customHeight="1" x14ac:dyDescent="0.3">
      <c r="A69" s="34" t="s">
        <v>54</v>
      </c>
      <c r="B69" s="28"/>
      <c r="C69" s="29">
        <v>52</v>
      </c>
      <c r="D69" s="29">
        <v>48</v>
      </c>
      <c r="E69" s="29">
        <v>45</v>
      </c>
      <c r="F69" s="30"/>
      <c r="G69" s="30"/>
      <c r="H69" s="122">
        <v>1.8</v>
      </c>
      <c r="I69" s="122">
        <v>1.524</v>
      </c>
      <c r="J69" s="122">
        <v>1.5</v>
      </c>
      <c r="K69" s="31"/>
    </row>
    <row r="70" spans="1:11" s="23" customFormat="1" ht="11.25" customHeight="1" x14ac:dyDescent="0.3">
      <c r="A70" s="35" t="s">
        <v>55</v>
      </c>
      <c r="B70" s="36"/>
      <c r="C70" s="37">
        <v>587</v>
      </c>
      <c r="D70" s="37">
        <v>511</v>
      </c>
      <c r="E70" s="37">
        <v>495</v>
      </c>
      <c r="F70" s="38">
        <v>96.868884540117421</v>
      </c>
      <c r="G70" s="39"/>
      <c r="H70" s="123">
        <v>17.5</v>
      </c>
      <c r="I70" s="124">
        <v>13.439</v>
      </c>
      <c r="J70" s="124">
        <v>14.25</v>
      </c>
      <c r="K70" s="40">
        <v>106.03467519904754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3205</v>
      </c>
      <c r="D72" s="29">
        <v>2431</v>
      </c>
      <c r="E72" s="29">
        <v>2677</v>
      </c>
      <c r="F72" s="30"/>
      <c r="G72" s="30"/>
      <c r="H72" s="122">
        <v>138.405</v>
      </c>
      <c r="I72" s="122">
        <v>94.775999999999996</v>
      </c>
      <c r="J72" s="122">
        <v>114.622</v>
      </c>
      <c r="K72" s="31"/>
    </row>
    <row r="73" spans="1:11" s="32" customFormat="1" ht="11.25" customHeight="1" x14ac:dyDescent="0.3">
      <c r="A73" s="34" t="s">
        <v>57</v>
      </c>
      <c r="B73" s="28"/>
      <c r="C73" s="29">
        <v>503</v>
      </c>
      <c r="D73" s="29">
        <v>530</v>
      </c>
      <c r="E73" s="29">
        <v>604</v>
      </c>
      <c r="F73" s="30"/>
      <c r="G73" s="30"/>
      <c r="H73" s="122">
        <v>15.321999999999999</v>
      </c>
      <c r="I73" s="122">
        <v>15.978</v>
      </c>
      <c r="J73" s="122">
        <v>16.308</v>
      </c>
      <c r="K73" s="31"/>
    </row>
    <row r="74" spans="1:11" s="32" customFormat="1" ht="11.25" customHeight="1" x14ac:dyDescent="0.3">
      <c r="A74" s="34" t="s">
        <v>58</v>
      </c>
      <c r="B74" s="28"/>
      <c r="C74" s="29">
        <v>314</v>
      </c>
      <c r="D74" s="29">
        <v>206</v>
      </c>
      <c r="E74" s="29">
        <v>130</v>
      </c>
      <c r="F74" s="30"/>
      <c r="G74" s="30"/>
      <c r="H74" s="122">
        <v>9.19</v>
      </c>
      <c r="I74" s="122">
        <v>3.9220000000000002</v>
      </c>
      <c r="J74" s="122">
        <v>2.2000000000000002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239</v>
      </c>
      <c r="D75" s="29">
        <v>66</v>
      </c>
      <c r="E75" s="29">
        <v>75</v>
      </c>
      <c r="F75" s="30"/>
      <c r="G75" s="30"/>
      <c r="H75" s="122">
        <v>6.9560000000000004</v>
      </c>
      <c r="I75" s="122">
        <v>2.1779999999999999</v>
      </c>
      <c r="J75" s="122">
        <v>2.4449999999999998</v>
      </c>
      <c r="K75" s="31"/>
    </row>
    <row r="76" spans="1:11" s="32" customFormat="1" ht="11.25" customHeight="1" x14ac:dyDescent="0.3">
      <c r="A76" s="34" t="s">
        <v>60</v>
      </c>
      <c r="B76" s="28"/>
      <c r="C76" s="29">
        <v>74</v>
      </c>
      <c r="D76" s="29">
        <v>58</v>
      </c>
      <c r="E76" s="29">
        <v>40</v>
      </c>
      <c r="F76" s="30"/>
      <c r="G76" s="30"/>
      <c r="H76" s="122">
        <v>2.2200000000000002</v>
      </c>
      <c r="I76" s="122">
        <v>1.6240000000000001</v>
      </c>
      <c r="J76" s="122">
        <v>1.28</v>
      </c>
      <c r="K76" s="31"/>
    </row>
    <row r="77" spans="1:11" s="32" customFormat="1" ht="11.25" customHeight="1" x14ac:dyDescent="0.3">
      <c r="A77" s="34" t="s">
        <v>61</v>
      </c>
      <c r="B77" s="28"/>
      <c r="C77" s="29">
        <v>37</v>
      </c>
      <c r="D77" s="29">
        <v>27</v>
      </c>
      <c r="E77" s="29">
        <v>15</v>
      </c>
      <c r="F77" s="30"/>
      <c r="G77" s="30"/>
      <c r="H77" s="122">
        <v>0.82</v>
      </c>
      <c r="I77" s="122">
        <v>0.6</v>
      </c>
      <c r="J77" s="122">
        <v>0.36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20</v>
      </c>
      <c r="D78" s="29">
        <v>74</v>
      </c>
      <c r="E78" s="29">
        <v>30</v>
      </c>
      <c r="F78" s="30"/>
      <c r="G78" s="30"/>
      <c r="H78" s="122">
        <v>0.6</v>
      </c>
      <c r="I78" s="122">
        <v>1.3879999999999999</v>
      </c>
      <c r="J78" s="122">
        <v>0.81</v>
      </c>
      <c r="K78" s="31"/>
    </row>
    <row r="79" spans="1:11" s="32" customFormat="1" ht="11.25" customHeight="1" x14ac:dyDescent="0.3">
      <c r="A79" s="34" t="s">
        <v>63</v>
      </c>
      <c r="B79" s="28"/>
      <c r="C79" s="29">
        <v>360</v>
      </c>
      <c r="D79" s="29">
        <v>340</v>
      </c>
      <c r="E79" s="29">
        <v>260</v>
      </c>
      <c r="F79" s="30"/>
      <c r="G79" s="30"/>
      <c r="H79" s="122">
        <v>16.2</v>
      </c>
      <c r="I79" s="122">
        <v>15.3</v>
      </c>
      <c r="J79" s="122">
        <v>11.7</v>
      </c>
      <c r="K79" s="31"/>
    </row>
    <row r="80" spans="1:11" s="23" customFormat="1" ht="11.25" customHeight="1" x14ac:dyDescent="0.3">
      <c r="A80" s="41" t="s">
        <v>64</v>
      </c>
      <c r="B80" s="36"/>
      <c r="C80" s="37">
        <v>4752</v>
      </c>
      <c r="D80" s="37">
        <v>3732</v>
      </c>
      <c r="E80" s="37">
        <v>3831</v>
      </c>
      <c r="F80" s="38">
        <v>102.65273311897106</v>
      </c>
      <c r="G80" s="39"/>
      <c r="H80" s="123">
        <v>189.71299999999997</v>
      </c>
      <c r="I80" s="124">
        <v>135.76599999999999</v>
      </c>
      <c r="J80" s="124">
        <v>149.72499999999999</v>
      </c>
      <c r="K80" s="40">
        <v>110.2816610933518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185</v>
      </c>
      <c r="D82" s="29">
        <v>257</v>
      </c>
      <c r="E82" s="29">
        <v>257</v>
      </c>
      <c r="F82" s="30"/>
      <c r="G82" s="30"/>
      <c r="H82" s="122">
        <v>4.5129999999999999</v>
      </c>
      <c r="I82" s="122">
        <v>7.891</v>
      </c>
      <c r="J82" s="122">
        <v>7.891</v>
      </c>
      <c r="K82" s="31"/>
    </row>
    <row r="83" spans="1:11" s="32" customFormat="1" ht="11.25" customHeight="1" x14ac:dyDescent="0.3">
      <c r="A83" s="34" t="s">
        <v>66</v>
      </c>
      <c r="B83" s="28"/>
      <c r="C83" s="29">
        <v>50</v>
      </c>
      <c r="D83" s="29">
        <v>50</v>
      </c>
      <c r="E83" s="29">
        <v>50</v>
      </c>
      <c r="F83" s="30"/>
      <c r="G83" s="30"/>
      <c r="H83" s="122">
        <v>1.615</v>
      </c>
      <c r="I83" s="122">
        <v>1.6279999999999999</v>
      </c>
      <c r="J83" s="122">
        <v>1.6279999999999999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235</v>
      </c>
      <c r="D84" s="37">
        <v>307</v>
      </c>
      <c r="E84" s="37">
        <v>307</v>
      </c>
      <c r="F84" s="38">
        <v>100</v>
      </c>
      <c r="G84" s="39"/>
      <c r="H84" s="123">
        <v>6.1280000000000001</v>
      </c>
      <c r="I84" s="124">
        <v>9.5190000000000001</v>
      </c>
      <c r="J84" s="124">
        <v>9.5190000000000001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19069</v>
      </c>
      <c r="D87" s="48">
        <v>16221</v>
      </c>
      <c r="E87" s="48">
        <v>16301</v>
      </c>
      <c r="F87" s="49">
        <v>100.49318784291967</v>
      </c>
      <c r="G87" s="39"/>
      <c r="H87" s="127">
        <v>648.322</v>
      </c>
      <c r="I87" s="128">
        <v>524.03500000000008</v>
      </c>
      <c r="J87" s="128">
        <v>514.98199999999997</v>
      </c>
      <c r="K87" s="49">
        <v>98.272443634490045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43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12</v>
      </c>
      <c r="D9" s="29">
        <v>11</v>
      </c>
      <c r="E9" s="29">
        <v>11</v>
      </c>
      <c r="F9" s="30"/>
      <c r="G9" s="30"/>
      <c r="H9" s="122">
        <v>0.84</v>
      </c>
      <c r="I9" s="122">
        <v>0.71499999999999997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1</v>
      </c>
      <c r="D10" s="29">
        <v>5</v>
      </c>
      <c r="E10" s="29">
        <v>5</v>
      </c>
      <c r="F10" s="30"/>
      <c r="G10" s="30"/>
      <c r="H10" s="122">
        <v>6.5000000000000002E-2</v>
      </c>
      <c r="I10" s="122">
        <v>0.48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4</v>
      </c>
      <c r="D11" s="29">
        <v>5</v>
      </c>
      <c r="E11" s="29">
        <v>5</v>
      </c>
      <c r="F11" s="30"/>
      <c r="G11" s="30"/>
      <c r="H11" s="122">
        <v>0.21</v>
      </c>
      <c r="I11" s="122">
        <v>3.2000000000000001E-2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6</v>
      </c>
      <c r="D12" s="29">
        <v>8</v>
      </c>
      <c r="E12" s="29">
        <v>8</v>
      </c>
      <c r="F12" s="30"/>
      <c r="G12" s="30"/>
      <c r="H12" s="122">
        <v>0.39500000000000002</v>
      </c>
      <c r="I12" s="122">
        <v>0.76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23</v>
      </c>
      <c r="D13" s="37">
        <v>29</v>
      </c>
      <c r="E13" s="37">
        <v>29</v>
      </c>
      <c r="F13" s="38">
        <v>100</v>
      </c>
      <c r="G13" s="39"/>
      <c r="H13" s="123">
        <v>1.51</v>
      </c>
      <c r="I13" s="124">
        <v>1.9869999999999999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</v>
      </c>
      <c r="D17" s="37">
        <v>2</v>
      </c>
      <c r="E17" s="37">
        <v>2</v>
      </c>
      <c r="F17" s="38">
        <v>100</v>
      </c>
      <c r="G17" s="39"/>
      <c r="H17" s="123">
        <v>0.14000000000000001</v>
      </c>
      <c r="I17" s="124">
        <v>0.12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</v>
      </c>
      <c r="D19" s="29"/>
      <c r="E19" s="29"/>
      <c r="F19" s="30"/>
      <c r="G19" s="30"/>
      <c r="H19" s="122">
        <v>0.05</v>
      </c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5</v>
      </c>
      <c r="D20" s="29"/>
      <c r="E20" s="29"/>
      <c r="F20" s="30"/>
      <c r="G20" s="30"/>
      <c r="H20" s="122">
        <v>0.20799999999999999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5</v>
      </c>
      <c r="D21" s="29"/>
      <c r="E21" s="29"/>
      <c r="F21" s="30"/>
      <c r="G21" s="30"/>
      <c r="H21" s="122">
        <v>0.185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11</v>
      </c>
      <c r="D22" s="37"/>
      <c r="E22" s="37"/>
      <c r="F22" s="38"/>
      <c r="G22" s="39"/>
      <c r="H22" s="123">
        <v>0.443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</v>
      </c>
      <c r="D29" s="29">
        <v>1</v>
      </c>
      <c r="E29" s="29">
        <v>1</v>
      </c>
      <c r="F29" s="30"/>
      <c r="G29" s="30"/>
      <c r="H29" s="122">
        <v>3.5000000000000003E-2</v>
      </c>
      <c r="I29" s="122">
        <v>0.12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</v>
      </c>
      <c r="D31" s="37">
        <v>1</v>
      </c>
      <c r="E31" s="37">
        <v>1</v>
      </c>
      <c r="F31" s="38">
        <v>100</v>
      </c>
      <c r="G31" s="39"/>
      <c r="H31" s="123">
        <v>3.5000000000000003E-2</v>
      </c>
      <c r="I31" s="124">
        <v>0.12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40</v>
      </c>
      <c r="D33" s="29">
        <v>20</v>
      </c>
      <c r="E33" s="29">
        <v>20</v>
      </c>
      <c r="F33" s="30"/>
      <c r="G33" s="30"/>
      <c r="H33" s="122">
        <v>2.093</v>
      </c>
      <c r="I33" s="122">
        <v>1.39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20</v>
      </c>
      <c r="D34" s="29">
        <v>14</v>
      </c>
      <c r="E34" s="29">
        <v>14</v>
      </c>
      <c r="F34" s="30"/>
      <c r="G34" s="30"/>
      <c r="H34" s="122">
        <v>0.77100000000000002</v>
      </c>
      <c r="I34" s="122">
        <v>0.36799999999999999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5</v>
      </c>
      <c r="D36" s="29">
        <v>5</v>
      </c>
      <c r="E36" s="29">
        <v>5</v>
      </c>
      <c r="F36" s="30"/>
      <c r="G36" s="30"/>
      <c r="H36" s="122">
        <v>0.182</v>
      </c>
      <c r="I36" s="122">
        <v>0.182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65</v>
      </c>
      <c r="D37" s="37">
        <v>39</v>
      </c>
      <c r="E37" s="37">
        <v>39</v>
      </c>
      <c r="F37" s="38">
        <v>100</v>
      </c>
      <c r="G37" s="39"/>
      <c r="H37" s="123">
        <v>3.0459999999999998</v>
      </c>
      <c r="I37" s="124">
        <v>1.94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114</v>
      </c>
      <c r="D39" s="37">
        <v>110</v>
      </c>
      <c r="E39" s="37">
        <v>100</v>
      </c>
      <c r="F39" s="38">
        <v>90.909090909090907</v>
      </c>
      <c r="G39" s="39"/>
      <c r="H39" s="123">
        <v>2.5209999999999999</v>
      </c>
      <c r="I39" s="124">
        <v>2.4300000000000002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</v>
      </c>
      <c r="D52" s="37">
        <v>2</v>
      </c>
      <c r="E52" s="37">
        <v>4</v>
      </c>
      <c r="F52" s="38">
        <v>200</v>
      </c>
      <c r="G52" s="39"/>
      <c r="H52" s="123">
        <v>0.13700000000000001</v>
      </c>
      <c r="I52" s="124">
        <v>0.12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48</v>
      </c>
      <c r="D61" s="29">
        <v>48</v>
      </c>
      <c r="E61" s="29">
        <v>36</v>
      </c>
      <c r="F61" s="30"/>
      <c r="G61" s="30"/>
      <c r="H61" s="122">
        <v>5.0880000000000001</v>
      </c>
      <c r="I61" s="122">
        <v>6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89</v>
      </c>
      <c r="D62" s="29">
        <v>89</v>
      </c>
      <c r="E62" s="29">
        <v>89</v>
      </c>
      <c r="F62" s="30"/>
      <c r="G62" s="30"/>
      <c r="H62" s="122">
        <v>2.7850000000000001</v>
      </c>
      <c r="I62" s="122">
        <v>2.7850000000000001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23</v>
      </c>
      <c r="D63" s="29">
        <v>23</v>
      </c>
      <c r="E63" s="29"/>
      <c r="F63" s="30"/>
      <c r="G63" s="30"/>
      <c r="H63" s="122">
        <v>1.38</v>
      </c>
      <c r="I63" s="122">
        <v>0.91100000000000003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160</v>
      </c>
      <c r="D64" s="37">
        <v>160</v>
      </c>
      <c r="E64" s="37">
        <v>125</v>
      </c>
      <c r="F64" s="38">
        <v>78.125</v>
      </c>
      <c r="G64" s="39"/>
      <c r="H64" s="123">
        <v>9.2530000000000001</v>
      </c>
      <c r="I64" s="124">
        <v>9.6959999999999997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1176</v>
      </c>
      <c r="D66" s="37">
        <v>1020</v>
      </c>
      <c r="E66" s="37">
        <v>1020</v>
      </c>
      <c r="F66" s="38">
        <v>100</v>
      </c>
      <c r="G66" s="39"/>
      <c r="H66" s="123">
        <v>109.32899999999999</v>
      </c>
      <c r="I66" s="124">
        <v>111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5373</v>
      </c>
      <c r="D72" s="29">
        <v>5614</v>
      </c>
      <c r="E72" s="29">
        <v>5614</v>
      </c>
      <c r="F72" s="30"/>
      <c r="G72" s="30"/>
      <c r="H72" s="122">
        <v>470.08199999999999</v>
      </c>
      <c r="I72" s="122">
        <v>451.49799999999999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344</v>
      </c>
      <c r="D73" s="29">
        <v>344</v>
      </c>
      <c r="E73" s="29">
        <v>344</v>
      </c>
      <c r="F73" s="30"/>
      <c r="G73" s="30"/>
      <c r="H73" s="122">
        <v>12.414</v>
      </c>
      <c r="I73" s="122">
        <v>11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1181</v>
      </c>
      <c r="D75" s="29">
        <v>1370</v>
      </c>
      <c r="E75" s="29">
        <v>1356</v>
      </c>
      <c r="F75" s="30"/>
      <c r="G75" s="30"/>
      <c r="H75" s="122">
        <v>116.288</v>
      </c>
      <c r="I75" s="122">
        <v>126.5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3</v>
      </c>
      <c r="D76" s="29">
        <v>3</v>
      </c>
      <c r="E76" s="29">
        <v>1</v>
      </c>
      <c r="F76" s="30"/>
      <c r="G76" s="30"/>
      <c r="H76" s="122">
        <v>0.09</v>
      </c>
      <c r="I76" s="122">
        <v>0.09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340</v>
      </c>
      <c r="D78" s="29">
        <v>280</v>
      </c>
      <c r="E78" s="29">
        <v>280</v>
      </c>
      <c r="F78" s="30"/>
      <c r="G78" s="30"/>
      <c r="H78" s="122">
        <v>23.45</v>
      </c>
      <c r="I78" s="122">
        <v>16.8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80</v>
      </c>
      <c r="D79" s="29">
        <v>90</v>
      </c>
      <c r="E79" s="29">
        <v>30</v>
      </c>
      <c r="F79" s="30"/>
      <c r="G79" s="30"/>
      <c r="H79" s="122">
        <v>7.2</v>
      </c>
      <c r="I79" s="122">
        <v>4.5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7321</v>
      </c>
      <c r="D80" s="37">
        <v>7701</v>
      </c>
      <c r="E80" s="37">
        <v>7625</v>
      </c>
      <c r="F80" s="38">
        <v>99.013115179846778</v>
      </c>
      <c r="G80" s="39"/>
      <c r="H80" s="123">
        <v>629.52400000000011</v>
      </c>
      <c r="I80" s="124">
        <v>610.38800000000003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147</v>
      </c>
      <c r="D82" s="29">
        <v>147</v>
      </c>
      <c r="E82" s="29">
        <v>147</v>
      </c>
      <c r="F82" s="30"/>
      <c r="G82" s="30"/>
      <c r="H82" s="122">
        <v>15.795999999999999</v>
      </c>
      <c r="I82" s="122">
        <v>15.795999999999999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17</v>
      </c>
      <c r="D83" s="29">
        <v>17</v>
      </c>
      <c r="E83" s="29">
        <v>17</v>
      </c>
      <c r="F83" s="30"/>
      <c r="G83" s="30"/>
      <c r="H83" s="122">
        <v>1.1919999999999999</v>
      </c>
      <c r="I83" s="122">
        <v>1.1919999999999999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164</v>
      </c>
      <c r="D84" s="37">
        <v>164</v>
      </c>
      <c r="E84" s="37">
        <v>164</v>
      </c>
      <c r="F84" s="38">
        <v>100</v>
      </c>
      <c r="G84" s="39"/>
      <c r="H84" s="123">
        <v>16.988</v>
      </c>
      <c r="I84" s="124">
        <v>16.988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9039</v>
      </c>
      <c r="D87" s="48">
        <v>9228</v>
      </c>
      <c r="E87" s="48">
        <v>9109</v>
      </c>
      <c r="F87" s="49">
        <v>98.710446467273513</v>
      </c>
      <c r="G87" s="39"/>
      <c r="H87" s="127">
        <v>772.92600000000016</v>
      </c>
      <c r="I87" s="128">
        <v>754.78899999999999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44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9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6</v>
      </c>
      <c r="D9" s="29">
        <v>5</v>
      </c>
      <c r="E9" s="29">
        <v>6</v>
      </c>
      <c r="F9" s="30"/>
      <c r="G9" s="30"/>
      <c r="H9" s="122">
        <v>0.81899999999999995</v>
      </c>
      <c r="I9" s="122">
        <v>0.625</v>
      </c>
      <c r="J9" s="122">
        <v>0.309</v>
      </c>
      <c r="K9" s="31"/>
    </row>
    <row r="10" spans="1:11" s="32" customFormat="1" ht="11.25" customHeight="1" x14ac:dyDescent="0.3">
      <c r="A10" s="34" t="s">
        <v>9</v>
      </c>
      <c r="B10" s="28"/>
      <c r="C10" s="29">
        <v>5</v>
      </c>
      <c r="D10" s="29">
        <v>1</v>
      </c>
      <c r="E10" s="29">
        <v>5</v>
      </c>
      <c r="F10" s="30"/>
      <c r="G10" s="30"/>
      <c r="H10" s="122">
        <v>0.34599999999999997</v>
      </c>
      <c r="I10" s="122">
        <v>5.3999999999999999E-2</v>
      </c>
      <c r="J10" s="122">
        <v>0.34</v>
      </c>
      <c r="K10" s="31"/>
    </row>
    <row r="11" spans="1:11" s="32" customFormat="1" ht="11.25" customHeight="1" x14ac:dyDescent="0.3">
      <c r="A11" s="27" t="s">
        <v>10</v>
      </c>
      <c r="B11" s="28"/>
      <c r="C11" s="29">
        <v>4</v>
      </c>
      <c r="D11" s="29">
        <v>1</v>
      </c>
      <c r="E11" s="29">
        <v>5</v>
      </c>
      <c r="F11" s="30"/>
      <c r="G11" s="30"/>
      <c r="H11" s="122">
        <v>0.254</v>
      </c>
      <c r="I11" s="122">
        <v>0.16500000000000001</v>
      </c>
      <c r="J11" s="122">
        <v>0.312</v>
      </c>
      <c r="K11" s="31"/>
    </row>
    <row r="12" spans="1:11" s="32" customFormat="1" ht="11.25" customHeight="1" x14ac:dyDescent="0.3">
      <c r="A12" s="34" t="s">
        <v>11</v>
      </c>
      <c r="B12" s="28"/>
      <c r="C12" s="29">
        <v>17</v>
      </c>
      <c r="D12" s="29">
        <v>2</v>
      </c>
      <c r="E12" s="29">
        <v>15</v>
      </c>
      <c r="F12" s="30"/>
      <c r="G12" s="30"/>
      <c r="H12" s="122">
        <v>1.5249999999999999</v>
      </c>
      <c r="I12" s="122">
        <v>0.14499999999999999</v>
      </c>
      <c r="J12" s="122">
        <v>1.3460000000000001</v>
      </c>
      <c r="K12" s="31"/>
    </row>
    <row r="13" spans="1:11" s="23" customFormat="1" ht="11.25" customHeight="1" x14ac:dyDescent="0.3">
      <c r="A13" s="35" t="s">
        <v>12</v>
      </c>
      <c r="B13" s="36"/>
      <c r="C13" s="37">
        <v>32</v>
      </c>
      <c r="D13" s="37">
        <v>9</v>
      </c>
      <c r="E13" s="37">
        <v>31</v>
      </c>
      <c r="F13" s="38">
        <v>344.44444444444446</v>
      </c>
      <c r="G13" s="39"/>
      <c r="H13" s="123">
        <v>2.944</v>
      </c>
      <c r="I13" s="124">
        <v>0.9890000000000001</v>
      </c>
      <c r="J13" s="124">
        <v>2.3070000000000004</v>
      </c>
      <c r="K13" s="40">
        <v>233.26592517694644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7</v>
      </c>
      <c r="D17" s="37">
        <v>7</v>
      </c>
      <c r="E17" s="37">
        <v>7</v>
      </c>
      <c r="F17" s="38">
        <v>100</v>
      </c>
      <c r="G17" s="39"/>
      <c r="H17" s="123">
        <v>0.47299999999999998</v>
      </c>
      <c r="I17" s="124">
        <v>0.42</v>
      </c>
      <c r="J17" s="124">
        <v>0.49</v>
      </c>
      <c r="K17" s="40">
        <v>116.66666666666667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>
        <v>4</v>
      </c>
      <c r="E20" s="29"/>
      <c r="F20" s="30"/>
      <c r="G20" s="30"/>
      <c r="H20" s="122"/>
      <c r="I20" s="122">
        <v>0.16600000000000001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>
        <v>5</v>
      </c>
      <c r="E21" s="29"/>
      <c r="F21" s="30"/>
      <c r="G21" s="30"/>
      <c r="H21" s="122"/>
      <c r="I21" s="122">
        <v>0.185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>
        <v>9</v>
      </c>
      <c r="E22" s="37"/>
      <c r="F22" s="38"/>
      <c r="G22" s="39"/>
      <c r="H22" s="123"/>
      <c r="I22" s="124">
        <v>0.35099999999999998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2</v>
      </c>
      <c r="D29" s="29">
        <v>3</v>
      </c>
      <c r="E29" s="29">
        <v>3</v>
      </c>
      <c r="F29" s="30"/>
      <c r="G29" s="30"/>
      <c r="H29" s="122">
        <v>0.2</v>
      </c>
      <c r="I29" s="122">
        <v>0.21</v>
      </c>
      <c r="J29" s="122">
        <v>0.13500000000000001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>
        <v>22</v>
      </c>
      <c r="E30" s="29">
        <v>12</v>
      </c>
      <c r="F30" s="30"/>
      <c r="G30" s="30"/>
      <c r="H30" s="122"/>
      <c r="I30" s="122">
        <v>1.5109999999999999</v>
      </c>
      <c r="J30" s="122">
        <v>0.57999999999999996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</v>
      </c>
      <c r="D31" s="37">
        <v>25</v>
      </c>
      <c r="E31" s="37">
        <v>15</v>
      </c>
      <c r="F31" s="38">
        <v>60</v>
      </c>
      <c r="G31" s="39"/>
      <c r="H31" s="123">
        <v>0.2</v>
      </c>
      <c r="I31" s="124">
        <v>1.7209999999999999</v>
      </c>
      <c r="J31" s="124">
        <v>0.71499999999999997</v>
      </c>
      <c r="K31" s="40">
        <v>41.545613015688559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31</v>
      </c>
      <c r="D33" s="29">
        <v>30</v>
      </c>
      <c r="E33" s="29">
        <v>30</v>
      </c>
      <c r="F33" s="30"/>
      <c r="G33" s="30"/>
      <c r="H33" s="122">
        <v>2.234</v>
      </c>
      <c r="I33" s="122">
        <v>1.395</v>
      </c>
      <c r="J33" s="122">
        <v>2.085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17</v>
      </c>
      <c r="D35" s="29">
        <v>21</v>
      </c>
      <c r="E35" s="29">
        <v>10</v>
      </c>
      <c r="F35" s="30"/>
      <c r="G35" s="30"/>
      <c r="H35" s="122">
        <v>0.71399999999999997</v>
      </c>
      <c r="I35" s="122">
        <v>0.71499999999999997</v>
      </c>
      <c r="J35" s="122">
        <v>0.28999999999999998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33</v>
      </c>
      <c r="D36" s="29">
        <v>20</v>
      </c>
      <c r="E36" s="29">
        <v>20</v>
      </c>
      <c r="F36" s="30"/>
      <c r="G36" s="30"/>
      <c r="H36" s="122">
        <v>1.0720000000000001</v>
      </c>
      <c r="I36" s="122">
        <v>0.72599999999999998</v>
      </c>
      <c r="J36" s="122">
        <v>0.72599999999999998</v>
      </c>
      <c r="K36" s="31"/>
    </row>
    <row r="37" spans="1:11" s="23" customFormat="1" ht="11.25" customHeight="1" x14ac:dyDescent="0.3">
      <c r="A37" s="35" t="s">
        <v>29</v>
      </c>
      <c r="B37" s="36"/>
      <c r="C37" s="37">
        <v>81</v>
      </c>
      <c r="D37" s="37">
        <v>71</v>
      </c>
      <c r="E37" s="37">
        <v>60</v>
      </c>
      <c r="F37" s="38">
        <v>84.507042253521121</v>
      </c>
      <c r="G37" s="39"/>
      <c r="H37" s="123">
        <v>4.0199999999999996</v>
      </c>
      <c r="I37" s="124">
        <v>2.8359999999999999</v>
      </c>
      <c r="J37" s="124">
        <v>3.101</v>
      </c>
      <c r="K37" s="40">
        <v>109.34414668547251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50</v>
      </c>
      <c r="D39" s="37">
        <v>69</v>
      </c>
      <c r="E39" s="37">
        <v>65</v>
      </c>
      <c r="F39" s="38">
        <v>94.20289855072464</v>
      </c>
      <c r="G39" s="39"/>
      <c r="H39" s="123">
        <v>1.1499999999999999</v>
      </c>
      <c r="I39" s="124">
        <v>1.53</v>
      </c>
      <c r="J39" s="124">
        <v>1.44</v>
      </c>
      <c r="K39" s="40">
        <v>94.117647058823522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>
        <v>4</v>
      </c>
      <c r="F47" s="30"/>
      <c r="G47" s="30"/>
      <c r="H47" s="122"/>
      <c r="I47" s="122"/>
      <c r="J47" s="122">
        <v>0.314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>
        <v>4</v>
      </c>
      <c r="F50" s="38"/>
      <c r="G50" s="39"/>
      <c r="H50" s="123"/>
      <c r="I50" s="124"/>
      <c r="J50" s="124">
        <v>0.314</v>
      </c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6</v>
      </c>
      <c r="D52" s="37">
        <v>7</v>
      </c>
      <c r="E52" s="37">
        <v>7</v>
      </c>
      <c r="F52" s="38">
        <v>100</v>
      </c>
      <c r="G52" s="39"/>
      <c r="H52" s="123">
        <v>0.46800000000000003</v>
      </c>
      <c r="I52" s="124">
        <v>0.48</v>
      </c>
      <c r="J52" s="124">
        <v>0.56000000000000005</v>
      </c>
      <c r="K52" s="40">
        <v>116.66666666666669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66</v>
      </c>
      <c r="D58" s="29">
        <v>85</v>
      </c>
      <c r="E58" s="29">
        <v>105</v>
      </c>
      <c r="F58" s="30"/>
      <c r="G58" s="30"/>
      <c r="H58" s="122">
        <v>4.7699999999999996</v>
      </c>
      <c r="I58" s="122">
        <v>5.72</v>
      </c>
      <c r="J58" s="122">
        <v>6.7320000000000002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66</v>
      </c>
      <c r="D59" s="37">
        <v>85</v>
      </c>
      <c r="E59" s="37">
        <v>105</v>
      </c>
      <c r="F59" s="38">
        <v>123.52941176470588</v>
      </c>
      <c r="G59" s="39"/>
      <c r="H59" s="123">
        <v>4.7699999999999996</v>
      </c>
      <c r="I59" s="124">
        <v>5.72</v>
      </c>
      <c r="J59" s="124">
        <v>6.7320000000000002</v>
      </c>
      <c r="K59" s="40">
        <v>117.69230769230771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224</v>
      </c>
      <c r="D61" s="29">
        <v>190</v>
      </c>
      <c r="E61" s="29">
        <v>142</v>
      </c>
      <c r="F61" s="30"/>
      <c r="G61" s="30"/>
      <c r="H61" s="122">
        <v>28</v>
      </c>
      <c r="I61" s="122">
        <v>23.75</v>
      </c>
      <c r="J61" s="122">
        <v>17.812999999999999</v>
      </c>
      <c r="K61" s="31"/>
    </row>
    <row r="62" spans="1:11" s="32" customFormat="1" ht="11.25" customHeight="1" x14ac:dyDescent="0.3">
      <c r="A62" s="34" t="s">
        <v>49</v>
      </c>
      <c r="B62" s="28"/>
      <c r="C62" s="29">
        <v>76</v>
      </c>
      <c r="D62" s="29">
        <v>76</v>
      </c>
      <c r="E62" s="29">
        <v>76</v>
      </c>
      <c r="F62" s="30"/>
      <c r="G62" s="30"/>
      <c r="H62" s="122">
        <v>2.0960000000000001</v>
      </c>
      <c r="I62" s="122">
        <v>2.2949999999999999</v>
      </c>
      <c r="J62" s="122">
        <v>2.2109999999999999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300</v>
      </c>
      <c r="D64" s="37">
        <v>266</v>
      </c>
      <c r="E64" s="37">
        <v>218</v>
      </c>
      <c r="F64" s="38">
        <v>81.954887218045116</v>
      </c>
      <c r="G64" s="39"/>
      <c r="H64" s="123">
        <v>30.096</v>
      </c>
      <c r="I64" s="124">
        <v>26.045000000000002</v>
      </c>
      <c r="J64" s="124">
        <v>20.023999999999997</v>
      </c>
      <c r="K64" s="40">
        <v>76.882319063159898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805</v>
      </c>
      <c r="D66" s="37">
        <v>824</v>
      </c>
      <c r="E66" s="37">
        <v>700</v>
      </c>
      <c r="F66" s="38">
        <v>84.951456310679617</v>
      </c>
      <c r="G66" s="39"/>
      <c r="H66" s="123">
        <v>77</v>
      </c>
      <c r="I66" s="124">
        <v>84.403999999999996</v>
      </c>
      <c r="J66" s="124">
        <v>73.5</v>
      </c>
      <c r="K66" s="40">
        <v>87.081180986683094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8</v>
      </c>
      <c r="D68" s="29">
        <v>3</v>
      </c>
      <c r="E68" s="29"/>
      <c r="F68" s="30"/>
      <c r="G68" s="30"/>
      <c r="H68" s="122">
        <v>1.2</v>
      </c>
      <c r="I68" s="122">
        <v>0.3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3</v>
      </c>
      <c r="D69" s="29">
        <v>3</v>
      </c>
      <c r="E69" s="29"/>
      <c r="F69" s="30"/>
      <c r="G69" s="30"/>
      <c r="H69" s="122">
        <v>0.45</v>
      </c>
      <c r="I69" s="122">
        <v>0.3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11</v>
      </c>
      <c r="D70" s="37">
        <v>6</v>
      </c>
      <c r="E70" s="37"/>
      <c r="F70" s="38"/>
      <c r="G70" s="39"/>
      <c r="H70" s="123">
        <v>1.65</v>
      </c>
      <c r="I70" s="124">
        <v>0.6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1800</v>
      </c>
      <c r="D72" s="29">
        <v>1946</v>
      </c>
      <c r="E72" s="29">
        <v>2033</v>
      </c>
      <c r="F72" s="30"/>
      <c r="G72" s="30"/>
      <c r="H72" s="122">
        <v>203.98500000000001</v>
      </c>
      <c r="I72" s="122">
        <v>170.20699999999999</v>
      </c>
      <c r="J72" s="122">
        <v>163.47999999999999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130</v>
      </c>
      <c r="D73" s="29">
        <v>120</v>
      </c>
      <c r="E73" s="29">
        <v>130</v>
      </c>
      <c r="F73" s="30"/>
      <c r="G73" s="30"/>
      <c r="H73" s="122">
        <v>5.5</v>
      </c>
      <c r="I73" s="122">
        <v>4.5179999999999998</v>
      </c>
      <c r="J73" s="122">
        <v>4.16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271</v>
      </c>
      <c r="D75" s="29">
        <v>886</v>
      </c>
      <c r="E75" s="29">
        <v>1073</v>
      </c>
      <c r="F75" s="30"/>
      <c r="G75" s="30"/>
      <c r="H75" s="122">
        <v>17.693000000000001</v>
      </c>
      <c r="I75" s="122">
        <v>86.228999999999999</v>
      </c>
      <c r="J75" s="122">
        <v>96.57</v>
      </c>
      <c r="K75" s="31"/>
    </row>
    <row r="76" spans="1:11" s="32" customFormat="1" ht="11.25" customHeight="1" x14ac:dyDescent="0.3">
      <c r="A76" s="34" t="s">
        <v>60</v>
      </c>
      <c r="B76" s="28"/>
      <c r="C76" s="29">
        <v>5</v>
      </c>
      <c r="D76" s="29">
        <v>3</v>
      </c>
      <c r="E76" s="29">
        <v>3</v>
      </c>
      <c r="F76" s="30"/>
      <c r="G76" s="30"/>
      <c r="H76" s="122">
        <v>0.125</v>
      </c>
      <c r="I76" s="122">
        <v>0.05</v>
      </c>
      <c r="J76" s="122">
        <v>6.3E-2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17</v>
      </c>
      <c r="D77" s="29">
        <v>12</v>
      </c>
      <c r="E77" s="29">
        <v>13</v>
      </c>
      <c r="F77" s="30"/>
      <c r="G77" s="30"/>
      <c r="H77" s="122">
        <v>0.51</v>
      </c>
      <c r="I77" s="122">
        <v>0.48</v>
      </c>
      <c r="J77" s="122">
        <v>0.52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300</v>
      </c>
      <c r="D78" s="29">
        <v>303</v>
      </c>
      <c r="E78" s="29">
        <v>280</v>
      </c>
      <c r="F78" s="30"/>
      <c r="G78" s="30"/>
      <c r="H78" s="122">
        <v>20.8</v>
      </c>
      <c r="I78" s="122">
        <v>18.91</v>
      </c>
      <c r="J78" s="122">
        <v>16.8</v>
      </c>
      <c r="K78" s="31"/>
    </row>
    <row r="79" spans="1:11" s="32" customFormat="1" ht="11.25" customHeight="1" x14ac:dyDescent="0.3">
      <c r="A79" s="34" t="s">
        <v>63</v>
      </c>
      <c r="B79" s="28"/>
      <c r="C79" s="29">
        <v>90</v>
      </c>
      <c r="D79" s="29">
        <v>80</v>
      </c>
      <c r="E79" s="29">
        <v>30</v>
      </c>
      <c r="F79" s="30"/>
      <c r="G79" s="30"/>
      <c r="H79" s="122">
        <v>3.6</v>
      </c>
      <c r="I79" s="122">
        <v>7.2</v>
      </c>
      <c r="J79" s="122">
        <v>1.5</v>
      </c>
      <c r="K79" s="31"/>
    </row>
    <row r="80" spans="1:11" s="23" customFormat="1" ht="11.25" customHeight="1" x14ac:dyDescent="0.3">
      <c r="A80" s="41" t="s">
        <v>64</v>
      </c>
      <c r="B80" s="36"/>
      <c r="C80" s="37">
        <v>2613</v>
      </c>
      <c r="D80" s="37">
        <v>3350</v>
      </c>
      <c r="E80" s="37">
        <v>3562</v>
      </c>
      <c r="F80" s="38">
        <v>106.32835820895522</v>
      </c>
      <c r="G80" s="39"/>
      <c r="H80" s="123">
        <v>252.21300000000002</v>
      </c>
      <c r="I80" s="124">
        <v>287.59400000000005</v>
      </c>
      <c r="J80" s="124">
        <v>283.09299999999996</v>
      </c>
      <c r="K80" s="40">
        <v>98.434946487061595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84</v>
      </c>
      <c r="D82" s="29">
        <v>110</v>
      </c>
      <c r="E82" s="29">
        <v>110</v>
      </c>
      <c r="F82" s="30"/>
      <c r="G82" s="30"/>
      <c r="H82" s="122">
        <v>9.65</v>
      </c>
      <c r="I82" s="122">
        <v>11.864000000000001</v>
      </c>
      <c r="J82" s="122">
        <v>11.863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10</v>
      </c>
      <c r="D83" s="29">
        <v>4</v>
      </c>
      <c r="E83" s="29">
        <v>4</v>
      </c>
      <c r="F83" s="30"/>
      <c r="G83" s="30"/>
      <c r="H83" s="122">
        <v>0.70399999999999996</v>
      </c>
      <c r="I83" s="122">
        <v>0.25</v>
      </c>
      <c r="J83" s="122">
        <v>0.25</v>
      </c>
      <c r="K83" s="31"/>
    </row>
    <row r="84" spans="1:11" s="23" customFormat="1" ht="11.25" customHeight="1" x14ac:dyDescent="0.3">
      <c r="A84" s="35" t="s">
        <v>67</v>
      </c>
      <c r="B84" s="36"/>
      <c r="C84" s="37">
        <v>94</v>
      </c>
      <c r="D84" s="37">
        <v>114</v>
      </c>
      <c r="E84" s="37">
        <v>114</v>
      </c>
      <c r="F84" s="38">
        <v>100</v>
      </c>
      <c r="G84" s="39"/>
      <c r="H84" s="123">
        <v>10.354000000000001</v>
      </c>
      <c r="I84" s="124">
        <v>12.114000000000001</v>
      </c>
      <c r="J84" s="124">
        <v>12.113</v>
      </c>
      <c r="K84" s="40">
        <v>99.991745088327548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4067</v>
      </c>
      <c r="D87" s="48">
        <v>4842</v>
      </c>
      <c r="E87" s="48">
        <v>4888</v>
      </c>
      <c r="F87" s="49">
        <v>100.95002065262288</v>
      </c>
      <c r="G87" s="39"/>
      <c r="H87" s="127">
        <v>385.33800000000002</v>
      </c>
      <c r="I87" s="128">
        <v>424.80400000000003</v>
      </c>
      <c r="J87" s="128">
        <v>404.38899999999995</v>
      </c>
      <c r="K87" s="49">
        <v>95.194254291390834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45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6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1</v>
      </c>
      <c r="E17" s="37">
        <v>1</v>
      </c>
      <c r="F17" s="38">
        <v>100</v>
      </c>
      <c r="G17" s="39"/>
      <c r="H17" s="123">
        <v>4.4999999999999998E-2</v>
      </c>
      <c r="I17" s="124">
        <v>4.4999999999999998E-2</v>
      </c>
      <c r="J17" s="124">
        <v>4.2000000000000003E-2</v>
      </c>
      <c r="K17" s="40">
        <v>93.333333333333343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2191</v>
      </c>
      <c r="D24" s="37">
        <v>1920</v>
      </c>
      <c r="E24" s="37">
        <v>2268</v>
      </c>
      <c r="F24" s="38">
        <v>118.125</v>
      </c>
      <c r="G24" s="39"/>
      <c r="H24" s="123">
        <v>177.518</v>
      </c>
      <c r="I24" s="124">
        <v>174.50899999999999</v>
      </c>
      <c r="J24" s="124">
        <v>163.256</v>
      </c>
      <c r="K24" s="40">
        <v>93.551621979382162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20</v>
      </c>
      <c r="D26" s="37">
        <v>10</v>
      </c>
      <c r="E26" s="37">
        <v>25</v>
      </c>
      <c r="F26" s="38">
        <v>250</v>
      </c>
      <c r="G26" s="39"/>
      <c r="H26" s="123">
        <v>0.8</v>
      </c>
      <c r="I26" s="124">
        <v>0.9</v>
      </c>
      <c r="J26" s="124">
        <v>2.25</v>
      </c>
      <c r="K26" s="40">
        <v>250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8</v>
      </c>
      <c r="D28" s="29">
        <v>8</v>
      </c>
      <c r="E28" s="29">
        <v>12</v>
      </c>
      <c r="F28" s="30"/>
      <c r="G28" s="30"/>
      <c r="H28" s="122">
        <v>0.6</v>
      </c>
      <c r="I28" s="122">
        <v>0.32</v>
      </c>
      <c r="J28" s="122">
        <v>0.95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409</v>
      </c>
      <c r="D30" s="29">
        <v>467</v>
      </c>
      <c r="E30" s="29">
        <v>410</v>
      </c>
      <c r="F30" s="30"/>
      <c r="G30" s="30"/>
      <c r="H30" s="122">
        <v>32</v>
      </c>
      <c r="I30" s="122">
        <v>30.355</v>
      </c>
      <c r="J30" s="122">
        <v>29.318000000000001</v>
      </c>
      <c r="K30" s="31"/>
    </row>
    <row r="31" spans="1:11" s="23" customFormat="1" ht="11.25" customHeight="1" x14ac:dyDescent="0.3">
      <c r="A31" s="41" t="s">
        <v>24</v>
      </c>
      <c r="B31" s="36"/>
      <c r="C31" s="37">
        <v>417</v>
      </c>
      <c r="D31" s="37">
        <v>475</v>
      </c>
      <c r="E31" s="37">
        <v>422</v>
      </c>
      <c r="F31" s="38">
        <v>88.84210526315789</v>
      </c>
      <c r="G31" s="39"/>
      <c r="H31" s="123">
        <v>32.6</v>
      </c>
      <c r="I31" s="124">
        <v>30.675000000000001</v>
      </c>
      <c r="J31" s="124">
        <v>30.268000000000001</v>
      </c>
      <c r="K31" s="40">
        <v>98.673186634066838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>
        <v>28</v>
      </c>
      <c r="F35" s="30"/>
      <c r="G35" s="30"/>
      <c r="H35" s="122"/>
      <c r="I35" s="122"/>
      <c r="J35" s="122">
        <v>1.008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>
        <v>28</v>
      </c>
      <c r="F37" s="38"/>
      <c r="G37" s="39"/>
      <c r="H37" s="123"/>
      <c r="I37" s="124"/>
      <c r="J37" s="124">
        <v>1.008</v>
      </c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>
        <v>3</v>
      </c>
      <c r="E52" s="37">
        <v>3</v>
      </c>
      <c r="F52" s="38">
        <v>100</v>
      </c>
      <c r="G52" s="39"/>
      <c r="H52" s="123"/>
      <c r="I52" s="124">
        <v>0.26100000000000001</v>
      </c>
      <c r="J52" s="124">
        <v>0.26</v>
      </c>
      <c r="K52" s="40">
        <v>99.616858237547888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95</v>
      </c>
      <c r="D54" s="29">
        <v>69</v>
      </c>
      <c r="E54" s="29">
        <v>115</v>
      </c>
      <c r="F54" s="30"/>
      <c r="G54" s="30"/>
      <c r="H54" s="122">
        <v>7.79</v>
      </c>
      <c r="I54" s="122">
        <v>6</v>
      </c>
      <c r="J54" s="122">
        <v>9.1999999999999993</v>
      </c>
      <c r="K54" s="31"/>
    </row>
    <row r="55" spans="1:11" s="32" customFormat="1" ht="11.25" customHeight="1" x14ac:dyDescent="0.3">
      <c r="A55" s="34" t="s">
        <v>43</v>
      </c>
      <c r="B55" s="28"/>
      <c r="C55" s="29">
        <v>49</v>
      </c>
      <c r="D55" s="29">
        <v>52</v>
      </c>
      <c r="E55" s="29">
        <v>46</v>
      </c>
      <c r="F55" s="30"/>
      <c r="G55" s="30"/>
      <c r="H55" s="122">
        <v>4.165</v>
      </c>
      <c r="I55" s="122">
        <v>4.42</v>
      </c>
      <c r="J55" s="122">
        <v>3.68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556</v>
      </c>
      <c r="D58" s="29">
        <v>639</v>
      </c>
      <c r="E58" s="29">
        <v>895</v>
      </c>
      <c r="F58" s="30"/>
      <c r="G58" s="30"/>
      <c r="H58" s="122">
        <v>47.77</v>
      </c>
      <c r="I58" s="122">
        <v>58.08</v>
      </c>
      <c r="J58" s="122">
        <v>68.915000000000006</v>
      </c>
      <c r="K58" s="31"/>
    </row>
    <row r="59" spans="1:11" s="23" customFormat="1" ht="11.25" customHeight="1" x14ac:dyDescent="0.3">
      <c r="A59" s="35" t="s">
        <v>47</v>
      </c>
      <c r="B59" s="36"/>
      <c r="C59" s="37">
        <v>700</v>
      </c>
      <c r="D59" s="37">
        <v>760</v>
      </c>
      <c r="E59" s="37">
        <v>1056</v>
      </c>
      <c r="F59" s="38">
        <v>138.94736842105263</v>
      </c>
      <c r="G59" s="39"/>
      <c r="H59" s="123">
        <v>59.725000000000001</v>
      </c>
      <c r="I59" s="124">
        <v>68.5</v>
      </c>
      <c r="J59" s="124">
        <v>81.795000000000002</v>
      </c>
      <c r="K59" s="40">
        <v>119.4087591240876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85</v>
      </c>
      <c r="D66" s="37">
        <v>100</v>
      </c>
      <c r="E66" s="37">
        <v>112</v>
      </c>
      <c r="F66" s="38">
        <v>112</v>
      </c>
      <c r="G66" s="39"/>
      <c r="H66" s="123">
        <v>6.97</v>
      </c>
      <c r="I66" s="124">
        <v>10.9</v>
      </c>
      <c r="J66" s="124">
        <v>10.5</v>
      </c>
      <c r="K66" s="40">
        <v>96.330275229357795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21730</v>
      </c>
      <c r="D68" s="29">
        <v>16800</v>
      </c>
      <c r="E68" s="29">
        <v>18820</v>
      </c>
      <c r="F68" s="30"/>
      <c r="G68" s="30"/>
      <c r="H68" s="122">
        <v>1980</v>
      </c>
      <c r="I68" s="122">
        <v>1404</v>
      </c>
      <c r="J68" s="122">
        <v>1657</v>
      </c>
      <c r="K68" s="31"/>
    </row>
    <row r="69" spans="1:11" s="32" customFormat="1" ht="11.25" customHeight="1" x14ac:dyDescent="0.3">
      <c r="A69" s="34" t="s">
        <v>54</v>
      </c>
      <c r="B69" s="28"/>
      <c r="C69" s="29">
        <v>2362</v>
      </c>
      <c r="D69" s="29">
        <v>1625</v>
      </c>
      <c r="E69" s="29">
        <v>2820</v>
      </c>
      <c r="F69" s="30"/>
      <c r="G69" s="30"/>
      <c r="H69" s="122">
        <v>217.3</v>
      </c>
      <c r="I69" s="122">
        <v>136</v>
      </c>
      <c r="J69" s="122">
        <v>248</v>
      </c>
      <c r="K69" s="31"/>
    </row>
    <row r="70" spans="1:11" s="23" customFormat="1" ht="11.25" customHeight="1" x14ac:dyDescent="0.3">
      <c r="A70" s="35" t="s">
        <v>55</v>
      </c>
      <c r="B70" s="36"/>
      <c r="C70" s="37">
        <v>24092</v>
      </c>
      <c r="D70" s="37">
        <v>18425</v>
      </c>
      <c r="E70" s="37">
        <v>21640</v>
      </c>
      <c r="F70" s="38">
        <v>117.44911804613297</v>
      </c>
      <c r="G70" s="39"/>
      <c r="H70" s="123">
        <v>2197.3000000000002</v>
      </c>
      <c r="I70" s="124">
        <v>1540</v>
      </c>
      <c r="J70" s="124">
        <v>1905</v>
      </c>
      <c r="K70" s="40">
        <v>123.7012987012987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</v>
      </c>
      <c r="D72" s="29">
        <v>3</v>
      </c>
      <c r="E72" s="29">
        <v>2</v>
      </c>
      <c r="F72" s="30"/>
      <c r="G72" s="30"/>
      <c r="H72" s="122">
        <v>0.18</v>
      </c>
      <c r="I72" s="122">
        <v>0.18</v>
      </c>
      <c r="J72" s="122">
        <v>0.12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1085</v>
      </c>
      <c r="D73" s="29">
        <v>1436</v>
      </c>
      <c r="E73" s="29">
        <v>1811</v>
      </c>
      <c r="F73" s="30"/>
      <c r="G73" s="30"/>
      <c r="H73" s="122">
        <v>22.355</v>
      </c>
      <c r="I73" s="122"/>
      <c r="J73" s="122">
        <v>30.126000000000001</v>
      </c>
      <c r="K73" s="31"/>
    </row>
    <row r="74" spans="1:11" s="32" customFormat="1" ht="11.25" customHeight="1" x14ac:dyDescent="0.3">
      <c r="A74" s="34" t="s">
        <v>58</v>
      </c>
      <c r="B74" s="28"/>
      <c r="C74" s="29">
        <v>50</v>
      </c>
      <c r="D74" s="29">
        <v>41</v>
      </c>
      <c r="E74" s="29">
        <v>40</v>
      </c>
      <c r="F74" s="30"/>
      <c r="G74" s="30"/>
      <c r="H74" s="122">
        <v>10.1</v>
      </c>
      <c r="I74" s="122">
        <v>3.69</v>
      </c>
      <c r="J74" s="122">
        <v>3.6</v>
      </c>
      <c r="K74" s="31"/>
    </row>
    <row r="75" spans="1:11" s="32" customFormat="1" ht="11.25" customHeight="1" x14ac:dyDescent="0.3">
      <c r="A75" s="34" t="s">
        <v>59</v>
      </c>
      <c r="B75" s="28"/>
      <c r="C75" s="29">
        <v>5</v>
      </c>
      <c r="D75" s="29"/>
      <c r="E75" s="29">
        <v>106</v>
      </c>
      <c r="F75" s="30"/>
      <c r="G75" s="30"/>
      <c r="H75" s="122">
        <v>0.4</v>
      </c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>
        <v>46</v>
      </c>
      <c r="E76" s="29">
        <v>54</v>
      </c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26</v>
      </c>
      <c r="D77" s="29">
        <v>7</v>
      </c>
      <c r="E77" s="29">
        <v>14</v>
      </c>
      <c r="F77" s="30"/>
      <c r="G77" s="30"/>
      <c r="H77" s="122">
        <v>2.21</v>
      </c>
      <c r="I77" s="122">
        <v>0.59499999999999997</v>
      </c>
      <c r="J77" s="122">
        <v>1.19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6240</v>
      </c>
      <c r="D79" s="29">
        <v>1390</v>
      </c>
      <c r="E79" s="29">
        <v>1445</v>
      </c>
      <c r="F79" s="30"/>
      <c r="G79" s="30"/>
      <c r="H79" s="122">
        <v>530.4</v>
      </c>
      <c r="I79" s="122">
        <v>111.2</v>
      </c>
      <c r="J79" s="122">
        <v>135</v>
      </c>
      <c r="K79" s="31"/>
    </row>
    <row r="80" spans="1:11" s="23" customFormat="1" ht="11.25" customHeight="1" x14ac:dyDescent="0.3">
      <c r="A80" s="41" t="s">
        <v>64</v>
      </c>
      <c r="B80" s="36"/>
      <c r="C80" s="37">
        <v>7410</v>
      </c>
      <c r="D80" s="37">
        <v>2923</v>
      </c>
      <c r="E80" s="37">
        <v>3472</v>
      </c>
      <c r="F80" s="38">
        <v>118.78207321245296</v>
      </c>
      <c r="G80" s="39"/>
      <c r="H80" s="123">
        <v>565.64499999999998</v>
      </c>
      <c r="I80" s="124">
        <v>115.66500000000001</v>
      </c>
      <c r="J80" s="124">
        <v>170.036</v>
      </c>
      <c r="K80" s="40">
        <v>147.00730558077203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34916</v>
      </c>
      <c r="D87" s="48">
        <v>24617</v>
      </c>
      <c r="E87" s="48">
        <v>29027</v>
      </c>
      <c r="F87" s="49">
        <v>117.91444936426048</v>
      </c>
      <c r="G87" s="39"/>
      <c r="H87" s="127">
        <v>3040.6030000000001</v>
      </c>
      <c r="I87" s="128">
        <v>1941.4549999999999</v>
      </c>
      <c r="J87" s="128">
        <v>2364.415</v>
      </c>
      <c r="K87" s="49">
        <v>121.7857225637473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46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400</v>
      </c>
      <c r="D9" s="29">
        <v>400</v>
      </c>
      <c r="E9" s="29">
        <v>380</v>
      </c>
      <c r="F9" s="30"/>
      <c r="G9" s="30"/>
      <c r="H9" s="122">
        <v>31.86</v>
      </c>
      <c r="I9" s="122">
        <v>31.86</v>
      </c>
      <c r="J9" s="122">
        <v>30.266999999999999</v>
      </c>
      <c r="K9" s="31"/>
    </row>
    <row r="10" spans="1:11" s="32" customFormat="1" ht="11.25" customHeight="1" x14ac:dyDescent="0.3">
      <c r="A10" s="34" t="s">
        <v>9</v>
      </c>
      <c r="B10" s="28"/>
      <c r="C10" s="29">
        <v>145</v>
      </c>
      <c r="D10" s="29">
        <v>145</v>
      </c>
      <c r="E10" s="29">
        <v>140</v>
      </c>
      <c r="F10" s="30"/>
      <c r="G10" s="30"/>
      <c r="H10" s="122">
        <v>8.1489999999999991</v>
      </c>
      <c r="I10" s="122">
        <v>8.1489999999999991</v>
      </c>
      <c r="J10" s="122">
        <v>7.8680000000000003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215</v>
      </c>
      <c r="D11" s="29">
        <v>215</v>
      </c>
      <c r="E11" s="29">
        <v>220</v>
      </c>
      <c r="F11" s="30"/>
      <c r="G11" s="30"/>
      <c r="H11" s="122">
        <v>14.146000000000001</v>
      </c>
      <c r="I11" s="122">
        <v>14.146000000000001</v>
      </c>
      <c r="J11" s="122">
        <v>14.475</v>
      </c>
      <c r="K11" s="31"/>
    </row>
    <row r="12" spans="1:11" s="32" customFormat="1" ht="11.25" customHeight="1" x14ac:dyDescent="0.3">
      <c r="A12" s="34" t="s">
        <v>11</v>
      </c>
      <c r="B12" s="28"/>
      <c r="C12" s="29">
        <v>435</v>
      </c>
      <c r="D12" s="29">
        <v>435</v>
      </c>
      <c r="E12" s="29">
        <v>448</v>
      </c>
      <c r="F12" s="30"/>
      <c r="G12" s="30"/>
      <c r="H12" s="122">
        <v>16.891999999999999</v>
      </c>
      <c r="I12" s="122">
        <v>16.891999999999999</v>
      </c>
      <c r="J12" s="122">
        <v>17.396999999999998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1195</v>
      </c>
      <c r="D13" s="37">
        <v>1195</v>
      </c>
      <c r="E13" s="37">
        <v>1188</v>
      </c>
      <c r="F13" s="38">
        <v>99.4142259414226</v>
      </c>
      <c r="G13" s="39"/>
      <c r="H13" s="123">
        <v>71.046999999999997</v>
      </c>
      <c r="I13" s="124">
        <v>71.046999999999997</v>
      </c>
      <c r="J13" s="124">
        <v>70.007000000000005</v>
      </c>
      <c r="K13" s="40">
        <v>98.536180275029224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65</v>
      </c>
      <c r="D15" s="37">
        <v>65</v>
      </c>
      <c r="E15" s="37">
        <v>60</v>
      </c>
      <c r="F15" s="38">
        <v>92.307692307692307</v>
      </c>
      <c r="G15" s="39"/>
      <c r="H15" s="123">
        <v>0.7</v>
      </c>
      <c r="I15" s="124">
        <v>0.68500000000000005</v>
      </c>
      <c r="J15" s="124">
        <v>0.75</v>
      </c>
      <c r="K15" s="40">
        <v>109.4890510948905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7</v>
      </c>
      <c r="D17" s="37">
        <v>4</v>
      </c>
      <c r="E17" s="37">
        <v>4</v>
      </c>
      <c r="F17" s="38">
        <v>100</v>
      </c>
      <c r="G17" s="39"/>
      <c r="H17" s="123">
        <v>0.126</v>
      </c>
      <c r="I17" s="124">
        <v>4.3999999999999997E-2</v>
      </c>
      <c r="J17" s="124">
        <v>4.3999999999999997E-2</v>
      </c>
      <c r="K17" s="40">
        <v>100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44</v>
      </c>
      <c r="D19" s="29">
        <v>44</v>
      </c>
      <c r="E19" s="29">
        <v>40</v>
      </c>
      <c r="F19" s="30"/>
      <c r="G19" s="30"/>
      <c r="H19" s="122">
        <v>0.65</v>
      </c>
      <c r="I19" s="122">
        <v>0.61599999999999999</v>
      </c>
      <c r="J19" s="122">
        <v>0.5</v>
      </c>
      <c r="K19" s="31"/>
    </row>
    <row r="20" spans="1:11" s="32" customFormat="1" ht="11.25" customHeight="1" x14ac:dyDescent="0.3">
      <c r="A20" s="34" t="s">
        <v>16</v>
      </c>
      <c r="B20" s="28"/>
      <c r="C20" s="29">
        <v>36</v>
      </c>
      <c r="D20" s="29">
        <v>38</v>
      </c>
      <c r="E20" s="29">
        <v>41</v>
      </c>
      <c r="F20" s="30"/>
      <c r="G20" s="30"/>
      <c r="H20" s="122">
        <v>0.41399999999999998</v>
      </c>
      <c r="I20" s="122">
        <v>0.47499999999999998</v>
      </c>
      <c r="J20" s="122">
        <v>0.51300000000000001</v>
      </c>
      <c r="K20" s="31"/>
    </row>
    <row r="21" spans="1:11" s="32" customFormat="1" ht="11.25" customHeight="1" x14ac:dyDescent="0.3">
      <c r="A21" s="34" t="s">
        <v>17</v>
      </c>
      <c r="B21" s="28"/>
      <c r="C21" s="29">
        <v>132</v>
      </c>
      <c r="D21" s="29">
        <v>132</v>
      </c>
      <c r="E21" s="29">
        <v>132</v>
      </c>
      <c r="F21" s="30"/>
      <c r="G21" s="30"/>
      <c r="H21" s="122">
        <v>1.39</v>
      </c>
      <c r="I21" s="122">
        <v>1.87</v>
      </c>
      <c r="J21" s="122">
        <v>1.72</v>
      </c>
      <c r="K21" s="31"/>
    </row>
    <row r="22" spans="1:11" s="23" customFormat="1" ht="11.25" customHeight="1" x14ac:dyDescent="0.3">
      <c r="A22" s="35" t="s">
        <v>18</v>
      </c>
      <c r="B22" s="36"/>
      <c r="C22" s="37">
        <v>212</v>
      </c>
      <c r="D22" s="37">
        <v>214</v>
      </c>
      <c r="E22" s="37">
        <v>213</v>
      </c>
      <c r="F22" s="38">
        <v>99.532710280373834</v>
      </c>
      <c r="G22" s="39"/>
      <c r="H22" s="123">
        <v>2.4539999999999997</v>
      </c>
      <c r="I22" s="124">
        <v>2.9610000000000003</v>
      </c>
      <c r="J22" s="124">
        <v>2.7329999999999997</v>
      </c>
      <c r="K22" s="40">
        <v>92.299898682877384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833</v>
      </c>
      <c r="D24" s="37">
        <v>919</v>
      </c>
      <c r="E24" s="37">
        <v>958</v>
      </c>
      <c r="F24" s="38">
        <v>104.24374319912948</v>
      </c>
      <c r="G24" s="39"/>
      <c r="H24" s="123">
        <v>21.013999999999999</v>
      </c>
      <c r="I24" s="124">
        <v>33.503</v>
      </c>
      <c r="J24" s="124">
        <v>30.166</v>
      </c>
      <c r="K24" s="40">
        <v>90.039697937498133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215</v>
      </c>
      <c r="D26" s="37">
        <v>210</v>
      </c>
      <c r="E26" s="37">
        <v>215</v>
      </c>
      <c r="F26" s="38">
        <v>102.38095238095238</v>
      </c>
      <c r="G26" s="39"/>
      <c r="H26" s="123">
        <v>5.5</v>
      </c>
      <c r="I26" s="124">
        <v>6.3</v>
      </c>
      <c r="J26" s="124">
        <v>5.6</v>
      </c>
      <c r="K26" s="40">
        <v>88.888888888888886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</v>
      </c>
      <c r="D28" s="29">
        <v>2</v>
      </c>
      <c r="E28" s="29">
        <v>1</v>
      </c>
      <c r="F28" s="30"/>
      <c r="G28" s="30"/>
      <c r="H28" s="122">
        <v>6.2E-2</v>
      </c>
      <c r="I28" s="122">
        <v>4.2000000000000003E-2</v>
      </c>
      <c r="J28" s="122">
        <v>0.02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87</v>
      </c>
      <c r="D30" s="29">
        <v>82</v>
      </c>
      <c r="E30" s="29">
        <v>80</v>
      </c>
      <c r="F30" s="30"/>
      <c r="G30" s="30"/>
      <c r="H30" s="122">
        <v>1.2</v>
      </c>
      <c r="I30" s="122">
        <v>2.4119999999999999</v>
      </c>
      <c r="J30" s="122">
        <v>1.2649999999999999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90</v>
      </c>
      <c r="D31" s="37">
        <v>84</v>
      </c>
      <c r="E31" s="37">
        <v>81</v>
      </c>
      <c r="F31" s="38">
        <v>96.428571428571431</v>
      </c>
      <c r="G31" s="39"/>
      <c r="H31" s="123">
        <v>1.262</v>
      </c>
      <c r="I31" s="124">
        <v>2.4539999999999997</v>
      </c>
      <c r="J31" s="124">
        <v>1.2849999999999999</v>
      </c>
      <c r="K31" s="40">
        <v>52.363488182559095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50</v>
      </c>
      <c r="D33" s="29">
        <v>45</v>
      </c>
      <c r="E33" s="29">
        <v>24</v>
      </c>
      <c r="F33" s="30"/>
      <c r="G33" s="30"/>
      <c r="H33" s="122">
        <v>1.4</v>
      </c>
      <c r="I33" s="122">
        <v>1.262</v>
      </c>
      <c r="J33" s="122">
        <v>0.64600000000000002</v>
      </c>
      <c r="K33" s="31"/>
    </row>
    <row r="34" spans="1:11" s="32" customFormat="1" ht="11.25" customHeight="1" x14ac:dyDescent="0.3">
      <c r="A34" s="34" t="s">
        <v>26</v>
      </c>
      <c r="B34" s="28"/>
      <c r="C34" s="29">
        <v>32</v>
      </c>
      <c r="D34" s="29">
        <v>46</v>
      </c>
      <c r="E34" s="29">
        <v>12</v>
      </c>
      <c r="F34" s="30"/>
      <c r="G34" s="30"/>
      <c r="H34" s="122">
        <v>0.75600000000000001</v>
      </c>
      <c r="I34" s="122">
        <v>0.93100000000000005</v>
      </c>
      <c r="J34" s="122">
        <v>0.23599999999999999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13</v>
      </c>
      <c r="D35" s="29">
        <v>20</v>
      </c>
      <c r="E35" s="29">
        <v>17</v>
      </c>
      <c r="F35" s="30"/>
      <c r="G35" s="30"/>
      <c r="H35" s="122">
        <v>0.25700000000000001</v>
      </c>
      <c r="I35" s="122">
        <v>0.3</v>
      </c>
      <c r="J35" s="122">
        <v>0.29399999999999998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100</v>
      </c>
      <c r="D36" s="29">
        <v>106</v>
      </c>
      <c r="E36" s="29">
        <v>89</v>
      </c>
      <c r="F36" s="30"/>
      <c r="G36" s="30"/>
      <c r="H36" s="122">
        <v>2.25</v>
      </c>
      <c r="I36" s="122">
        <v>2.2370000000000001</v>
      </c>
      <c r="J36" s="122">
        <v>1.9239999999999999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195</v>
      </c>
      <c r="D37" s="37">
        <v>217</v>
      </c>
      <c r="E37" s="37">
        <v>142</v>
      </c>
      <c r="F37" s="38">
        <v>65.437788018433181</v>
      </c>
      <c r="G37" s="39"/>
      <c r="H37" s="123">
        <v>4.6630000000000003</v>
      </c>
      <c r="I37" s="124">
        <v>4.7300000000000004</v>
      </c>
      <c r="J37" s="124">
        <v>3.0999999999999996</v>
      </c>
      <c r="K37" s="40">
        <v>65.539112050739945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93</v>
      </c>
      <c r="D39" s="37">
        <v>75</v>
      </c>
      <c r="E39" s="37">
        <v>75</v>
      </c>
      <c r="F39" s="38">
        <v>100</v>
      </c>
      <c r="G39" s="39"/>
      <c r="H39" s="123">
        <v>1.7350000000000001</v>
      </c>
      <c r="I39" s="124">
        <v>1.325</v>
      </c>
      <c r="J39" s="124">
        <v>1.6</v>
      </c>
      <c r="K39" s="40">
        <v>120.75471698113208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</v>
      </c>
      <c r="D41" s="29">
        <v>1</v>
      </c>
      <c r="E41" s="29">
        <v>1</v>
      </c>
      <c r="F41" s="30"/>
      <c r="G41" s="30"/>
      <c r="H41" s="122">
        <v>0.02</v>
      </c>
      <c r="I41" s="122">
        <v>0.02</v>
      </c>
      <c r="J41" s="122">
        <v>1.9E-2</v>
      </c>
      <c r="K41" s="31"/>
    </row>
    <row r="42" spans="1:11" s="32" customFormat="1" ht="11.25" customHeight="1" x14ac:dyDescent="0.3">
      <c r="A42" s="34" t="s">
        <v>32</v>
      </c>
      <c r="B42" s="28"/>
      <c r="C42" s="29">
        <v>2</v>
      </c>
      <c r="D42" s="29">
        <v>2</v>
      </c>
      <c r="E42" s="29">
        <v>1</v>
      </c>
      <c r="F42" s="30"/>
      <c r="G42" s="30"/>
      <c r="H42" s="122">
        <v>0.08</v>
      </c>
      <c r="I42" s="122">
        <v>7.5999999999999998E-2</v>
      </c>
      <c r="J42" s="122">
        <v>0.04</v>
      </c>
      <c r="K42" s="31"/>
    </row>
    <row r="43" spans="1:11" s="32" customFormat="1" ht="11.25" customHeight="1" x14ac:dyDescent="0.3">
      <c r="A43" s="34" t="s">
        <v>33</v>
      </c>
      <c r="B43" s="28"/>
      <c r="C43" s="29">
        <v>58</v>
      </c>
      <c r="D43" s="29">
        <v>59</v>
      </c>
      <c r="E43" s="29">
        <v>61</v>
      </c>
      <c r="F43" s="30"/>
      <c r="G43" s="30"/>
      <c r="H43" s="122">
        <v>1.3360000000000001</v>
      </c>
      <c r="I43" s="122">
        <v>1.31</v>
      </c>
      <c r="J43" s="122">
        <v>1.58</v>
      </c>
      <c r="K43" s="31"/>
    </row>
    <row r="44" spans="1:11" s="32" customFormat="1" ht="11.25" customHeight="1" x14ac:dyDescent="0.3">
      <c r="A44" s="34" t="s">
        <v>34</v>
      </c>
      <c r="B44" s="28"/>
      <c r="C44" s="29">
        <v>3</v>
      </c>
      <c r="D44" s="29">
        <v>3</v>
      </c>
      <c r="E44" s="29">
        <v>4</v>
      </c>
      <c r="F44" s="30"/>
      <c r="G44" s="30"/>
      <c r="H44" s="122">
        <v>9.7000000000000003E-2</v>
      </c>
      <c r="I44" s="122">
        <v>0.128</v>
      </c>
      <c r="J44" s="122">
        <v>0.182</v>
      </c>
      <c r="K44" s="31"/>
    </row>
    <row r="45" spans="1:11" s="32" customFormat="1" ht="11.25" customHeight="1" x14ac:dyDescent="0.3">
      <c r="A45" s="34" t="s">
        <v>35</v>
      </c>
      <c r="B45" s="28"/>
      <c r="C45" s="29">
        <v>1</v>
      </c>
      <c r="D45" s="29"/>
      <c r="E45" s="29">
        <v>6</v>
      </c>
      <c r="F45" s="30"/>
      <c r="G45" s="30"/>
      <c r="H45" s="122">
        <v>0.02</v>
      </c>
      <c r="I45" s="122"/>
      <c r="J45" s="122">
        <v>0.14399999999999999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</v>
      </c>
      <c r="D46" s="29">
        <v>1</v>
      </c>
      <c r="E46" s="29"/>
      <c r="F46" s="30"/>
      <c r="G46" s="30"/>
      <c r="H46" s="122">
        <v>1.4E-2</v>
      </c>
      <c r="I46" s="122">
        <v>1.4E-2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5</v>
      </c>
      <c r="D48" s="29">
        <v>4</v>
      </c>
      <c r="E48" s="29">
        <v>5</v>
      </c>
      <c r="F48" s="30"/>
      <c r="G48" s="30"/>
      <c r="H48" s="122">
        <v>0.115</v>
      </c>
      <c r="I48" s="122">
        <v>9.1999999999999998E-2</v>
      </c>
      <c r="J48" s="122">
        <v>0.115</v>
      </c>
      <c r="K48" s="31"/>
    </row>
    <row r="49" spans="1:11" s="32" customFormat="1" ht="11.25" customHeight="1" x14ac:dyDescent="0.3">
      <c r="A49" s="34" t="s">
        <v>39</v>
      </c>
      <c r="B49" s="28"/>
      <c r="C49" s="29">
        <v>33</v>
      </c>
      <c r="D49" s="29">
        <v>31</v>
      </c>
      <c r="E49" s="29">
        <v>23</v>
      </c>
      <c r="F49" s="30"/>
      <c r="G49" s="30"/>
      <c r="H49" s="122">
        <v>0.79200000000000004</v>
      </c>
      <c r="I49" s="122">
        <v>0.93</v>
      </c>
      <c r="J49" s="122">
        <v>0.437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104</v>
      </c>
      <c r="D50" s="37">
        <v>101</v>
      </c>
      <c r="E50" s="37">
        <v>101</v>
      </c>
      <c r="F50" s="38">
        <v>100</v>
      </c>
      <c r="G50" s="39"/>
      <c r="H50" s="123">
        <v>2.4740000000000002</v>
      </c>
      <c r="I50" s="124">
        <v>2.5700000000000003</v>
      </c>
      <c r="J50" s="124">
        <v>2.5169999999999999</v>
      </c>
      <c r="K50" s="40">
        <v>97.937743190661465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22</v>
      </c>
      <c r="D52" s="37">
        <v>8</v>
      </c>
      <c r="E52" s="37">
        <v>11</v>
      </c>
      <c r="F52" s="38">
        <v>137.5</v>
      </c>
      <c r="G52" s="39"/>
      <c r="H52" s="123">
        <v>0.42399999999999999</v>
      </c>
      <c r="I52" s="124">
        <v>0.16</v>
      </c>
      <c r="J52" s="124">
        <v>0.45300000000000001</v>
      </c>
      <c r="K52" s="40">
        <v>283.125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582</v>
      </c>
      <c r="D54" s="29">
        <v>581</v>
      </c>
      <c r="E54" s="29">
        <v>447</v>
      </c>
      <c r="F54" s="30"/>
      <c r="G54" s="30"/>
      <c r="H54" s="122">
        <v>24.378</v>
      </c>
      <c r="I54" s="122">
        <v>24.503</v>
      </c>
      <c r="J54" s="122">
        <v>18.187000000000001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340</v>
      </c>
      <c r="D55" s="29">
        <v>382</v>
      </c>
      <c r="E55" s="29">
        <v>432</v>
      </c>
      <c r="F55" s="30"/>
      <c r="G55" s="30"/>
      <c r="H55" s="122">
        <v>13.6</v>
      </c>
      <c r="I55" s="122">
        <v>15.28</v>
      </c>
      <c r="J55" s="122">
        <v>16.318000000000001</v>
      </c>
      <c r="K55" s="31"/>
    </row>
    <row r="56" spans="1:11" s="32" customFormat="1" ht="11.25" customHeight="1" x14ac:dyDescent="0.3">
      <c r="A56" s="34" t="s">
        <v>44</v>
      </c>
      <c r="B56" s="28"/>
      <c r="C56" s="29">
        <v>39</v>
      </c>
      <c r="D56" s="29">
        <v>16</v>
      </c>
      <c r="E56" s="29">
        <v>14</v>
      </c>
      <c r="F56" s="30"/>
      <c r="G56" s="30"/>
      <c r="H56" s="122">
        <v>1.19</v>
      </c>
      <c r="I56" s="122">
        <v>0.28999999999999998</v>
      </c>
      <c r="J56" s="122">
        <v>0.35</v>
      </c>
      <c r="K56" s="31"/>
    </row>
    <row r="57" spans="1:11" s="32" customFormat="1" ht="11.25" customHeight="1" x14ac:dyDescent="0.3">
      <c r="A57" s="34" t="s">
        <v>45</v>
      </c>
      <c r="B57" s="28"/>
      <c r="C57" s="29">
        <v>14</v>
      </c>
      <c r="D57" s="29">
        <v>11</v>
      </c>
      <c r="E57" s="29">
        <v>1</v>
      </c>
      <c r="F57" s="30"/>
      <c r="G57" s="30"/>
      <c r="H57" s="122">
        <v>0.26800000000000002</v>
      </c>
      <c r="I57" s="122">
        <v>0.185</v>
      </c>
      <c r="J57" s="122">
        <v>1.7999999999999999E-2</v>
      </c>
      <c r="K57" s="31"/>
    </row>
    <row r="58" spans="1:11" s="32" customFormat="1" ht="11.25" customHeight="1" x14ac:dyDescent="0.3">
      <c r="A58" s="34" t="s">
        <v>46</v>
      </c>
      <c r="B58" s="28"/>
      <c r="C58" s="29">
        <v>73</v>
      </c>
      <c r="D58" s="29">
        <v>67</v>
      </c>
      <c r="E58" s="29">
        <v>92</v>
      </c>
      <c r="F58" s="30"/>
      <c r="G58" s="30"/>
      <c r="H58" s="122">
        <v>4.0599999999999996</v>
      </c>
      <c r="I58" s="122">
        <v>3.0150000000000001</v>
      </c>
      <c r="J58" s="122">
        <v>2.6680000000000001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1048</v>
      </c>
      <c r="D59" s="37">
        <v>1057</v>
      </c>
      <c r="E59" s="37">
        <v>986</v>
      </c>
      <c r="F59" s="38">
        <v>93.282876064333024</v>
      </c>
      <c r="G59" s="39"/>
      <c r="H59" s="123">
        <v>43.496000000000002</v>
      </c>
      <c r="I59" s="124">
        <v>43.273000000000003</v>
      </c>
      <c r="J59" s="124">
        <v>37.541000000000004</v>
      </c>
      <c r="K59" s="40">
        <v>86.753864996649185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370</v>
      </c>
      <c r="D61" s="29">
        <v>370</v>
      </c>
      <c r="E61" s="29">
        <v>396</v>
      </c>
      <c r="F61" s="30"/>
      <c r="G61" s="30"/>
      <c r="H61" s="122">
        <v>42.64</v>
      </c>
      <c r="I61" s="122">
        <v>28.45</v>
      </c>
      <c r="J61" s="122">
        <v>39.78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114</v>
      </c>
      <c r="D62" s="29">
        <v>125</v>
      </c>
      <c r="E62" s="29">
        <v>125</v>
      </c>
      <c r="F62" s="30"/>
      <c r="G62" s="30"/>
      <c r="H62" s="122">
        <v>2.57</v>
      </c>
      <c r="I62" s="122">
        <v>3.238</v>
      </c>
      <c r="J62" s="122">
        <v>3.093</v>
      </c>
      <c r="K62" s="31"/>
    </row>
    <row r="63" spans="1:11" s="32" customFormat="1" ht="11.25" customHeight="1" x14ac:dyDescent="0.3">
      <c r="A63" s="34" t="s">
        <v>50</v>
      </c>
      <c r="B63" s="28"/>
      <c r="C63" s="29">
        <v>364</v>
      </c>
      <c r="D63" s="29">
        <v>372</v>
      </c>
      <c r="E63" s="29">
        <v>380</v>
      </c>
      <c r="F63" s="30"/>
      <c r="G63" s="30"/>
      <c r="H63" s="122">
        <v>23.66</v>
      </c>
      <c r="I63" s="122">
        <v>24.18</v>
      </c>
      <c r="J63" s="122">
        <v>22.672000000000001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848</v>
      </c>
      <c r="D64" s="37">
        <v>867</v>
      </c>
      <c r="E64" s="37">
        <v>901</v>
      </c>
      <c r="F64" s="38">
        <v>103.92156862745098</v>
      </c>
      <c r="G64" s="39"/>
      <c r="H64" s="123">
        <v>68.87</v>
      </c>
      <c r="I64" s="124">
        <v>55.867999999999995</v>
      </c>
      <c r="J64" s="124">
        <v>65.545000000000002</v>
      </c>
      <c r="K64" s="40">
        <v>117.32118565189376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1571</v>
      </c>
      <c r="D66" s="37">
        <v>1600</v>
      </c>
      <c r="E66" s="37">
        <v>1625</v>
      </c>
      <c r="F66" s="38">
        <v>101.5625</v>
      </c>
      <c r="G66" s="39"/>
      <c r="H66" s="123">
        <v>173.68</v>
      </c>
      <c r="I66" s="124">
        <v>185.613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495</v>
      </c>
      <c r="D68" s="29">
        <v>415</v>
      </c>
      <c r="E68" s="29">
        <v>460</v>
      </c>
      <c r="F68" s="30"/>
      <c r="G68" s="30"/>
      <c r="H68" s="122">
        <v>23.1</v>
      </c>
      <c r="I68" s="122">
        <v>19</v>
      </c>
      <c r="J68" s="122">
        <v>16.850000000000001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1415</v>
      </c>
      <c r="D69" s="29">
        <v>100</v>
      </c>
      <c r="E69" s="29">
        <v>70</v>
      </c>
      <c r="F69" s="30"/>
      <c r="G69" s="30"/>
      <c r="H69" s="122">
        <v>28</v>
      </c>
      <c r="I69" s="122">
        <v>4</v>
      </c>
      <c r="J69" s="122">
        <v>3</v>
      </c>
      <c r="K69" s="31"/>
    </row>
    <row r="70" spans="1:11" s="23" customFormat="1" ht="11.25" customHeight="1" x14ac:dyDescent="0.3">
      <c r="A70" s="35" t="s">
        <v>55</v>
      </c>
      <c r="B70" s="36"/>
      <c r="C70" s="37">
        <v>1910</v>
      </c>
      <c r="D70" s="37">
        <v>515</v>
      </c>
      <c r="E70" s="37">
        <v>530</v>
      </c>
      <c r="F70" s="38">
        <v>102.91262135922329</v>
      </c>
      <c r="G70" s="39"/>
      <c r="H70" s="123">
        <v>51.1</v>
      </c>
      <c r="I70" s="124">
        <v>23</v>
      </c>
      <c r="J70" s="124">
        <v>19.850000000000001</v>
      </c>
      <c r="K70" s="40">
        <v>86.304347826086968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12802</v>
      </c>
      <c r="D72" s="29">
        <v>13213</v>
      </c>
      <c r="E72" s="29">
        <v>12144</v>
      </c>
      <c r="F72" s="30"/>
      <c r="G72" s="30"/>
      <c r="H72" s="122">
        <v>996.38</v>
      </c>
      <c r="I72" s="122">
        <v>1028.2660000000001</v>
      </c>
      <c r="J72" s="122">
        <v>893.28499999999997</v>
      </c>
      <c r="K72" s="31"/>
    </row>
    <row r="73" spans="1:11" s="32" customFormat="1" ht="11.25" customHeight="1" x14ac:dyDescent="0.3">
      <c r="A73" s="34" t="s">
        <v>57</v>
      </c>
      <c r="B73" s="28"/>
      <c r="C73" s="29">
        <v>450</v>
      </c>
      <c r="D73" s="29">
        <v>450</v>
      </c>
      <c r="E73" s="29">
        <v>445</v>
      </c>
      <c r="F73" s="30"/>
      <c r="G73" s="30"/>
      <c r="H73" s="122">
        <v>21.952000000000002</v>
      </c>
      <c r="I73" s="122">
        <v>21.95</v>
      </c>
      <c r="J73" s="122">
        <v>20.399999999999999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146</v>
      </c>
      <c r="D74" s="29">
        <v>26</v>
      </c>
      <c r="E74" s="29">
        <v>5</v>
      </c>
      <c r="F74" s="30"/>
      <c r="G74" s="30"/>
      <c r="H74" s="122">
        <v>2.92</v>
      </c>
      <c r="I74" s="122">
        <v>0.52</v>
      </c>
      <c r="J74" s="122">
        <v>0.12</v>
      </c>
      <c r="K74" s="31"/>
    </row>
    <row r="75" spans="1:11" s="32" customFormat="1" ht="11.25" customHeight="1" x14ac:dyDescent="0.3">
      <c r="A75" s="34" t="s">
        <v>59</v>
      </c>
      <c r="B75" s="28"/>
      <c r="C75" s="29">
        <v>669</v>
      </c>
      <c r="D75" s="29">
        <v>789</v>
      </c>
      <c r="E75" s="29">
        <v>721</v>
      </c>
      <c r="F75" s="30"/>
      <c r="G75" s="30"/>
      <c r="H75" s="122">
        <v>39.161999999999999</v>
      </c>
      <c r="I75" s="122">
        <v>42.222999999999999</v>
      </c>
      <c r="J75" s="122">
        <v>39.720999999999997</v>
      </c>
      <c r="K75" s="31"/>
    </row>
    <row r="76" spans="1:11" s="32" customFormat="1" ht="11.25" customHeight="1" x14ac:dyDescent="0.3">
      <c r="A76" s="34" t="s">
        <v>60</v>
      </c>
      <c r="B76" s="28"/>
      <c r="C76" s="29">
        <v>20</v>
      </c>
      <c r="D76" s="29">
        <v>5</v>
      </c>
      <c r="E76" s="29">
        <v>5</v>
      </c>
      <c r="F76" s="30"/>
      <c r="G76" s="30"/>
      <c r="H76" s="122">
        <v>0.46</v>
      </c>
      <c r="I76" s="122">
        <v>0.1</v>
      </c>
      <c r="J76" s="122">
        <v>0.1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108</v>
      </c>
      <c r="D77" s="29">
        <v>103</v>
      </c>
      <c r="E77" s="29">
        <v>90</v>
      </c>
      <c r="F77" s="30"/>
      <c r="G77" s="30"/>
      <c r="H77" s="122">
        <v>2.7</v>
      </c>
      <c r="I77" s="122">
        <v>2.5750000000000002</v>
      </c>
      <c r="J77" s="122">
        <v>2.25</v>
      </c>
      <c r="K77" s="31"/>
    </row>
    <row r="78" spans="1:11" s="32" customFormat="1" ht="11.25" customHeight="1" x14ac:dyDescent="0.3">
      <c r="A78" s="34" t="s">
        <v>62</v>
      </c>
      <c r="B78" s="28"/>
      <c r="C78" s="29">
        <v>420</v>
      </c>
      <c r="D78" s="29">
        <v>400</v>
      </c>
      <c r="E78" s="29">
        <v>400</v>
      </c>
      <c r="F78" s="30"/>
      <c r="G78" s="30"/>
      <c r="H78" s="122">
        <v>16.8</v>
      </c>
      <c r="I78" s="122">
        <v>20</v>
      </c>
      <c r="J78" s="122">
        <v>16</v>
      </c>
      <c r="K78" s="31"/>
    </row>
    <row r="79" spans="1:11" s="32" customFormat="1" ht="11.25" customHeight="1" x14ac:dyDescent="0.3">
      <c r="A79" s="34" t="s">
        <v>63</v>
      </c>
      <c r="B79" s="28"/>
      <c r="C79" s="29">
        <v>530</v>
      </c>
      <c r="D79" s="29">
        <v>180</v>
      </c>
      <c r="E79" s="29">
        <v>260</v>
      </c>
      <c r="F79" s="30"/>
      <c r="G79" s="30"/>
      <c r="H79" s="122">
        <v>23.85</v>
      </c>
      <c r="I79" s="122">
        <v>8.1</v>
      </c>
      <c r="J79" s="122">
        <v>10.4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15145</v>
      </c>
      <c r="D80" s="37">
        <v>15166</v>
      </c>
      <c r="E80" s="37">
        <v>14070</v>
      </c>
      <c r="F80" s="38">
        <v>92.77330871686668</v>
      </c>
      <c r="G80" s="39"/>
      <c r="H80" s="123">
        <v>1104.2239999999999</v>
      </c>
      <c r="I80" s="124">
        <v>1123.7339999999999</v>
      </c>
      <c r="J80" s="124">
        <v>982.27599999999995</v>
      </c>
      <c r="K80" s="40">
        <v>87.411789622811085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141</v>
      </c>
      <c r="D82" s="29">
        <v>95</v>
      </c>
      <c r="E82" s="29">
        <v>125</v>
      </c>
      <c r="F82" s="30"/>
      <c r="G82" s="30"/>
      <c r="H82" s="122">
        <v>9.9529999999999994</v>
      </c>
      <c r="I82" s="122">
        <v>6.351</v>
      </c>
      <c r="J82" s="122">
        <v>8.7040000000000006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126</v>
      </c>
      <c r="D83" s="29">
        <v>131</v>
      </c>
      <c r="E83" s="29">
        <v>126</v>
      </c>
      <c r="F83" s="30"/>
      <c r="G83" s="30"/>
      <c r="H83" s="122">
        <v>8.5</v>
      </c>
      <c r="I83" s="122">
        <v>9.2669999999999995</v>
      </c>
      <c r="J83" s="122">
        <v>8.8379999999999992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267</v>
      </c>
      <c r="D84" s="37">
        <v>226</v>
      </c>
      <c r="E84" s="37">
        <v>251</v>
      </c>
      <c r="F84" s="38">
        <v>111.06194690265487</v>
      </c>
      <c r="G84" s="39"/>
      <c r="H84" s="123">
        <v>18.452999999999999</v>
      </c>
      <c r="I84" s="124">
        <v>15.617999999999999</v>
      </c>
      <c r="J84" s="124">
        <v>17.542000000000002</v>
      </c>
      <c r="K84" s="40">
        <v>112.31911896529648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23820</v>
      </c>
      <c r="D87" s="48">
        <v>22523</v>
      </c>
      <c r="E87" s="48">
        <v>21411</v>
      </c>
      <c r="F87" s="49">
        <v>95.062824668117031</v>
      </c>
      <c r="G87" s="39"/>
      <c r="H87" s="127">
        <v>1571.222</v>
      </c>
      <c r="I87" s="128">
        <v>1572.8849999999998</v>
      </c>
      <c r="J87" s="128">
        <v>1241.0089999999998</v>
      </c>
      <c r="K87" s="49">
        <v>78.900173884295413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K625"/>
  <sheetViews>
    <sheetView view="pageBreakPreview" zoomScale="60" zoomScaleNormal="6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3.2187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69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1633</v>
      </c>
      <c r="D9" s="29">
        <v>1387</v>
      </c>
      <c r="E9" s="29">
        <v>1387</v>
      </c>
      <c r="F9" s="30"/>
      <c r="G9" s="30"/>
      <c r="H9" s="122">
        <v>5.1520000000000001</v>
      </c>
      <c r="I9" s="122">
        <v>5.4770000000000003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3268</v>
      </c>
      <c r="D10" s="29">
        <v>1958</v>
      </c>
      <c r="E10" s="29">
        <v>1958</v>
      </c>
      <c r="F10" s="30"/>
      <c r="G10" s="30"/>
      <c r="H10" s="122">
        <v>8.9049999999999994</v>
      </c>
      <c r="I10" s="122">
        <v>5.0259999999999998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8139</v>
      </c>
      <c r="D11" s="29">
        <v>9120</v>
      </c>
      <c r="E11" s="29">
        <v>9120</v>
      </c>
      <c r="F11" s="30"/>
      <c r="G11" s="30"/>
      <c r="H11" s="122">
        <v>24.335999999999999</v>
      </c>
      <c r="I11" s="122">
        <v>20.183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172</v>
      </c>
      <c r="D12" s="29">
        <v>238</v>
      </c>
      <c r="E12" s="29">
        <v>238</v>
      </c>
      <c r="F12" s="30"/>
      <c r="G12" s="30"/>
      <c r="H12" s="122">
        <v>0.39900000000000002</v>
      </c>
      <c r="I12" s="122">
        <v>0.41899999999999998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13212</v>
      </c>
      <c r="D13" s="37">
        <v>12703</v>
      </c>
      <c r="E13" s="37">
        <v>12703</v>
      </c>
      <c r="F13" s="38">
        <v>100</v>
      </c>
      <c r="G13" s="39"/>
      <c r="H13" s="123">
        <v>38.792000000000002</v>
      </c>
      <c r="I13" s="124">
        <v>31.105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56</v>
      </c>
      <c r="D15" s="37">
        <v>65</v>
      </c>
      <c r="E15" s="37">
        <v>65</v>
      </c>
      <c r="F15" s="38">
        <v>100</v>
      </c>
      <c r="G15" s="39"/>
      <c r="H15" s="123">
        <v>0.106</v>
      </c>
      <c r="I15" s="124">
        <v>0.11700000000000001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770</v>
      </c>
      <c r="D17" s="37">
        <v>834</v>
      </c>
      <c r="E17" s="37">
        <v>748</v>
      </c>
      <c r="F17" s="38">
        <v>89.68824940047962</v>
      </c>
      <c r="G17" s="39"/>
      <c r="H17" s="123">
        <v>1.9950000000000001</v>
      </c>
      <c r="I17" s="124">
        <v>1.5009999999999999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20804</v>
      </c>
      <c r="D19" s="29">
        <v>18315</v>
      </c>
      <c r="E19" s="29">
        <v>19324</v>
      </c>
      <c r="F19" s="30"/>
      <c r="G19" s="30"/>
      <c r="H19" s="122">
        <v>93.617999999999995</v>
      </c>
      <c r="I19" s="122">
        <v>106.292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</v>
      </c>
      <c r="D20" s="29"/>
      <c r="E20" s="29"/>
      <c r="F20" s="30"/>
      <c r="G20" s="30"/>
      <c r="H20" s="122">
        <v>4.0000000000000001E-3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20805</v>
      </c>
      <c r="D22" s="37">
        <v>18315</v>
      </c>
      <c r="E22" s="37">
        <v>19324</v>
      </c>
      <c r="F22" s="38">
        <v>105.50914550914551</v>
      </c>
      <c r="G22" s="39"/>
      <c r="H22" s="123">
        <v>93.622</v>
      </c>
      <c r="I22" s="124">
        <v>106.292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83880</v>
      </c>
      <c r="D24" s="37">
        <v>80542</v>
      </c>
      <c r="E24" s="37">
        <v>79000</v>
      </c>
      <c r="F24" s="38">
        <v>98.085470934419305</v>
      </c>
      <c r="G24" s="39"/>
      <c r="H24" s="123">
        <v>343.76</v>
      </c>
      <c r="I24" s="124">
        <v>309.55099999999999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27301</v>
      </c>
      <c r="D26" s="37">
        <v>25000</v>
      </c>
      <c r="E26" s="37">
        <v>26000</v>
      </c>
      <c r="F26" s="38">
        <v>104</v>
      </c>
      <c r="G26" s="39"/>
      <c r="H26" s="123">
        <v>130.929</v>
      </c>
      <c r="I26" s="124">
        <v>72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83072</v>
      </c>
      <c r="D28" s="29">
        <v>81609</v>
      </c>
      <c r="E28" s="29">
        <v>80000</v>
      </c>
      <c r="F28" s="30"/>
      <c r="G28" s="30"/>
      <c r="H28" s="122">
        <v>262.029</v>
      </c>
      <c r="I28" s="122">
        <v>230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43939</v>
      </c>
      <c r="D29" s="29">
        <v>42417</v>
      </c>
      <c r="E29" s="29">
        <v>43670</v>
      </c>
      <c r="F29" s="30"/>
      <c r="G29" s="30"/>
      <c r="H29" s="122">
        <v>84.575999999999993</v>
      </c>
      <c r="I29" s="122">
        <v>57.69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66008</v>
      </c>
      <c r="D30" s="29">
        <v>64013</v>
      </c>
      <c r="E30" s="29">
        <v>62000</v>
      </c>
      <c r="F30" s="30"/>
      <c r="G30" s="30"/>
      <c r="H30" s="122">
        <v>183.60599999999999</v>
      </c>
      <c r="I30" s="122">
        <v>112.691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193019</v>
      </c>
      <c r="D31" s="37">
        <v>188039</v>
      </c>
      <c r="E31" s="37">
        <v>185670</v>
      </c>
      <c r="F31" s="38">
        <v>98.740154967852419</v>
      </c>
      <c r="G31" s="39"/>
      <c r="H31" s="123">
        <v>530.21100000000001</v>
      </c>
      <c r="I31" s="124">
        <v>400.38099999999997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24752</v>
      </c>
      <c r="D33" s="29">
        <v>24138</v>
      </c>
      <c r="E33" s="29">
        <v>19260</v>
      </c>
      <c r="F33" s="30"/>
      <c r="G33" s="30"/>
      <c r="H33" s="122">
        <v>76.122</v>
      </c>
      <c r="I33" s="122">
        <v>37.548000000000002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13809</v>
      </c>
      <c r="D34" s="29">
        <v>15500</v>
      </c>
      <c r="E34" s="29">
        <v>9500</v>
      </c>
      <c r="F34" s="30"/>
      <c r="G34" s="30"/>
      <c r="H34" s="122">
        <v>54.845999999999997</v>
      </c>
      <c r="I34" s="122">
        <v>22.99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56681</v>
      </c>
      <c r="D35" s="29">
        <v>57253</v>
      </c>
      <c r="E35" s="29">
        <v>57253</v>
      </c>
      <c r="F35" s="30"/>
      <c r="G35" s="30"/>
      <c r="H35" s="122">
        <v>213.23599999999999</v>
      </c>
      <c r="I35" s="122">
        <v>120.42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6232</v>
      </c>
      <c r="D36" s="29">
        <v>6232</v>
      </c>
      <c r="E36" s="29">
        <v>5927</v>
      </c>
      <c r="F36" s="30"/>
      <c r="G36" s="30"/>
      <c r="H36" s="122">
        <v>13.672000000000001</v>
      </c>
      <c r="I36" s="122">
        <v>4.9619999999999997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101474</v>
      </c>
      <c r="D37" s="37">
        <v>103123</v>
      </c>
      <c r="E37" s="37">
        <v>91940</v>
      </c>
      <c r="F37" s="38">
        <v>89.155668473570401</v>
      </c>
      <c r="G37" s="39"/>
      <c r="H37" s="123">
        <v>357.87599999999998</v>
      </c>
      <c r="I37" s="124">
        <v>185.92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5076</v>
      </c>
      <c r="D39" s="37">
        <v>5000</v>
      </c>
      <c r="E39" s="37">
        <v>4840</v>
      </c>
      <c r="F39" s="38">
        <v>96.8</v>
      </c>
      <c r="G39" s="39"/>
      <c r="H39" s="123">
        <v>8.6289999999999996</v>
      </c>
      <c r="I39" s="124">
        <v>8.3000000000000007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36122</v>
      </c>
      <c r="D41" s="29">
        <v>29180</v>
      </c>
      <c r="E41" s="29">
        <v>29250</v>
      </c>
      <c r="F41" s="30"/>
      <c r="G41" s="30"/>
      <c r="H41" s="122">
        <v>75.384</v>
      </c>
      <c r="I41" s="122">
        <v>38.433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210783</v>
      </c>
      <c r="D42" s="29">
        <v>185302</v>
      </c>
      <c r="E42" s="29">
        <v>207530</v>
      </c>
      <c r="F42" s="30"/>
      <c r="G42" s="30"/>
      <c r="H42" s="122">
        <v>712.04200000000003</v>
      </c>
      <c r="I42" s="122">
        <v>503.79700000000003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59055</v>
      </c>
      <c r="D43" s="29">
        <v>45456</v>
      </c>
      <c r="E43" s="29">
        <v>44000</v>
      </c>
      <c r="F43" s="30"/>
      <c r="G43" s="30"/>
      <c r="H43" s="122">
        <v>199.26400000000001</v>
      </c>
      <c r="I43" s="122">
        <v>139.31200000000001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137034</v>
      </c>
      <c r="D44" s="29">
        <v>116584</v>
      </c>
      <c r="E44" s="29">
        <v>121589</v>
      </c>
      <c r="F44" s="30"/>
      <c r="G44" s="30"/>
      <c r="H44" s="122">
        <v>502.96300000000002</v>
      </c>
      <c r="I44" s="122">
        <v>351.23599999999999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70486</v>
      </c>
      <c r="D45" s="29">
        <v>57514</v>
      </c>
      <c r="E45" s="29">
        <v>63000</v>
      </c>
      <c r="F45" s="30"/>
      <c r="G45" s="30"/>
      <c r="H45" s="122">
        <v>207.15299999999999</v>
      </c>
      <c r="I45" s="122">
        <v>159.078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69433</v>
      </c>
      <c r="D46" s="29">
        <v>63933</v>
      </c>
      <c r="E46" s="29">
        <v>67000</v>
      </c>
      <c r="F46" s="30"/>
      <c r="G46" s="30"/>
      <c r="H46" s="122">
        <v>166.56800000000001</v>
      </c>
      <c r="I46" s="122">
        <v>104.455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111494</v>
      </c>
      <c r="D47" s="29">
        <v>92853</v>
      </c>
      <c r="E47" s="29">
        <v>78200</v>
      </c>
      <c r="F47" s="30"/>
      <c r="G47" s="30"/>
      <c r="H47" s="122">
        <v>256.27999999999997</v>
      </c>
      <c r="I47" s="122">
        <v>97.981999999999999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122689</v>
      </c>
      <c r="D48" s="29">
        <v>106202</v>
      </c>
      <c r="E48" s="29">
        <v>106500</v>
      </c>
      <c r="F48" s="30"/>
      <c r="G48" s="30"/>
      <c r="H48" s="122">
        <v>357.76299999999998</v>
      </c>
      <c r="I48" s="122">
        <v>227.316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76734</v>
      </c>
      <c r="D49" s="29">
        <v>55731</v>
      </c>
      <c r="E49" s="29">
        <v>55758</v>
      </c>
      <c r="F49" s="30"/>
      <c r="G49" s="30"/>
      <c r="H49" s="122">
        <v>146.964</v>
      </c>
      <c r="I49" s="122">
        <v>114.46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893830</v>
      </c>
      <c r="D50" s="37">
        <v>752755</v>
      </c>
      <c r="E50" s="37">
        <v>772827</v>
      </c>
      <c r="F50" s="38">
        <v>102.6664718268228</v>
      </c>
      <c r="G50" s="39"/>
      <c r="H50" s="123">
        <v>2624.3809999999999</v>
      </c>
      <c r="I50" s="124">
        <v>1736.069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27725</v>
      </c>
      <c r="D52" s="37">
        <v>26393</v>
      </c>
      <c r="E52" s="37">
        <v>19302</v>
      </c>
      <c r="F52" s="38">
        <v>73.13302769673777</v>
      </c>
      <c r="G52" s="39"/>
      <c r="H52" s="123">
        <v>77.382000000000005</v>
      </c>
      <c r="I52" s="124">
        <v>26.695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68107</v>
      </c>
      <c r="D54" s="29">
        <v>60296</v>
      </c>
      <c r="E54" s="29">
        <v>60500</v>
      </c>
      <c r="F54" s="30"/>
      <c r="G54" s="30"/>
      <c r="H54" s="122">
        <v>201.98500000000001</v>
      </c>
      <c r="I54" s="122">
        <v>120.90900000000001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50185</v>
      </c>
      <c r="D55" s="29">
        <v>44919</v>
      </c>
      <c r="E55" s="29">
        <v>44919</v>
      </c>
      <c r="F55" s="30"/>
      <c r="G55" s="30"/>
      <c r="H55" s="122">
        <v>140.42400000000001</v>
      </c>
      <c r="I55" s="122">
        <v>43.988999999999997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51734</v>
      </c>
      <c r="D56" s="29">
        <v>47160</v>
      </c>
      <c r="E56" s="29">
        <v>46000</v>
      </c>
      <c r="F56" s="30"/>
      <c r="G56" s="30"/>
      <c r="H56" s="122">
        <v>105.63500000000001</v>
      </c>
      <c r="I56" s="122">
        <v>40.96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76727</v>
      </c>
      <c r="D57" s="29">
        <v>75171</v>
      </c>
      <c r="E57" s="29">
        <v>69177</v>
      </c>
      <c r="F57" s="30"/>
      <c r="G57" s="30"/>
      <c r="H57" s="122">
        <v>250.09399999999999</v>
      </c>
      <c r="I57" s="122">
        <v>141.404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56535</v>
      </c>
      <c r="D58" s="29">
        <v>51534</v>
      </c>
      <c r="E58" s="29">
        <v>51500</v>
      </c>
      <c r="F58" s="30"/>
      <c r="G58" s="30"/>
      <c r="H58" s="122">
        <v>123.517</v>
      </c>
      <c r="I58" s="122">
        <v>41.765999999999998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303288</v>
      </c>
      <c r="D59" s="37">
        <v>279080</v>
      </c>
      <c r="E59" s="37">
        <v>272096</v>
      </c>
      <c r="F59" s="38">
        <v>97.497491758635519</v>
      </c>
      <c r="G59" s="39"/>
      <c r="H59" s="123">
        <v>821.65499999999997</v>
      </c>
      <c r="I59" s="124">
        <v>389.02800000000002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1337</v>
      </c>
      <c r="D61" s="29">
        <v>1288</v>
      </c>
      <c r="E61" s="29">
        <v>1300</v>
      </c>
      <c r="F61" s="30"/>
      <c r="G61" s="30"/>
      <c r="H61" s="122">
        <v>3.0920000000000001</v>
      </c>
      <c r="I61" s="122">
        <v>1.2889999999999999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699</v>
      </c>
      <c r="D62" s="29">
        <v>864</v>
      </c>
      <c r="E62" s="29">
        <v>864</v>
      </c>
      <c r="F62" s="30"/>
      <c r="G62" s="30"/>
      <c r="H62" s="122">
        <v>1.0880000000000001</v>
      </c>
      <c r="I62" s="122">
        <v>0.65200000000000002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2740</v>
      </c>
      <c r="D63" s="29">
        <v>2683</v>
      </c>
      <c r="E63" s="29">
        <v>2683</v>
      </c>
      <c r="F63" s="30"/>
      <c r="G63" s="30"/>
      <c r="H63" s="122">
        <v>5.0620000000000003</v>
      </c>
      <c r="I63" s="122">
        <v>1.085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4776</v>
      </c>
      <c r="D64" s="37">
        <v>4835</v>
      </c>
      <c r="E64" s="37">
        <v>4847</v>
      </c>
      <c r="F64" s="38">
        <v>100.24819027921406</v>
      </c>
      <c r="G64" s="39"/>
      <c r="H64" s="123">
        <v>9.2420000000000009</v>
      </c>
      <c r="I64" s="124">
        <v>3.0259999999999998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11189</v>
      </c>
      <c r="D66" s="37">
        <v>11180</v>
      </c>
      <c r="E66" s="37">
        <v>8204</v>
      </c>
      <c r="F66" s="38">
        <v>73.381037567084078</v>
      </c>
      <c r="G66" s="39"/>
      <c r="H66" s="123">
        <v>24.04</v>
      </c>
      <c r="I66" s="124">
        <v>6.7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75481</v>
      </c>
      <c r="D68" s="29">
        <v>46500</v>
      </c>
      <c r="E68" s="29">
        <v>66000</v>
      </c>
      <c r="F68" s="30"/>
      <c r="G68" s="30"/>
      <c r="H68" s="122">
        <v>215.81899999999999</v>
      </c>
      <c r="I68" s="122">
        <v>90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4423</v>
      </c>
      <c r="D69" s="29">
        <v>2500</v>
      </c>
      <c r="E69" s="29">
        <v>4500</v>
      </c>
      <c r="F69" s="30"/>
      <c r="G69" s="30"/>
      <c r="H69" s="122">
        <v>14.063000000000001</v>
      </c>
      <c r="I69" s="122">
        <v>6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79904</v>
      </c>
      <c r="D70" s="37">
        <v>49000</v>
      </c>
      <c r="E70" s="37">
        <v>70500</v>
      </c>
      <c r="F70" s="38">
        <v>143.87755102040816</v>
      </c>
      <c r="G70" s="39"/>
      <c r="H70" s="123">
        <v>229.88199999999998</v>
      </c>
      <c r="I70" s="124">
        <v>96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2968</v>
      </c>
      <c r="D72" s="29">
        <v>2155</v>
      </c>
      <c r="E72" s="29">
        <v>2155</v>
      </c>
      <c r="F72" s="30"/>
      <c r="G72" s="30"/>
      <c r="H72" s="122">
        <v>3.35</v>
      </c>
      <c r="I72" s="122">
        <v>0.43099999999999999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12903</v>
      </c>
      <c r="D73" s="29">
        <v>12050</v>
      </c>
      <c r="E73" s="29">
        <v>12120</v>
      </c>
      <c r="F73" s="30"/>
      <c r="G73" s="30"/>
      <c r="H73" s="122">
        <v>38.064</v>
      </c>
      <c r="I73" s="122">
        <v>35.554000000000002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25765</v>
      </c>
      <c r="D74" s="29">
        <v>22900</v>
      </c>
      <c r="E74" s="29">
        <v>23000</v>
      </c>
      <c r="F74" s="30"/>
      <c r="G74" s="30"/>
      <c r="H74" s="122">
        <v>61.515000000000001</v>
      </c>
      <c r="I74" s="122">
        <v>33.08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11577</v>
      </c>
      <c r="D75" s="29">
        <v>9776</v>
      </c>
      <c r="E75" s="29">
        <v>9748</v>
      </c>
      <c r="F75" s="30"/>
      <c r="G75" s="30"/>
      <c r="H75" s="122">
        <v>9.7829999999999995</v>
      </c>
      <c r="I75" s="122">
        <v>5.5670000000000002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4435</v>
      </c>
      <c r="D76" s="29">
        <v>4250</v>
      </c>
      <c r="E76" s="29">
        <v>4300</v>
      </c>
      <c r="F76" s="30"/>
      <c r="G76" s="30"/>
      <c r="H76" s="122">
        <v>12.196</v>
      </c>
      <c r="I76" s="122">
        <v>7.65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2421</v>
      </c>
      <c r="D77" s="29">
        <v>2647</v>
      </c>
      <c r="E77" s="29">
        <v>2630</v>
      </c>
      <c r="F77" s="30"/>
      <c r="G77" s="30"/>
      <c r="H77" s="122">
        <v>5.6050000000000004</v>
      </c>
      <c r="I77" s="122">
        <v>2.2599999999999998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5616</v>
      </c>
      <c r="D78" s="29">
        <v>5082</v>
      </c>
      <c r="E78" s="29">
        <v>5082</v>
      </c>
      <c r="F78" s="30"/>
      <c r="G78" s="30"/>
      <c r="H78" s="122">
        <v>12.725</v>
      </c>
      <c r="I78" s="122">
        <v>4.0650000000000004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60224</v>
      </c>
      <c r="D79" s="29">
        <v>65960</v>
      </c>
      <c r="E79" s="29">
        <v>65960</v>
      </c>
      <c r="F79" s="30"/>
      <c r="G79" s="30"/>
      <c r="H79" s="122">
        <v>146.59299999999999</v>
      </c>
      <c r="I79" s="122">
        <v>85.748000000000005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125909</v>
      </c>
      <c r="D80" s="37">
        <v>124820</v>
      </c>
      <c r="E80" s="37">
        <v>124995</v>
      </c>
      <c r="F80" s="38">
        <v>100.14020189072264</v>
      </c>
      <c r="G80" s="39"/>
      <c r="H80" s="123">
        <v>289.83100000000002</v>
      </c>
      <c r="I80" s="124">
        <v>174.35500000000002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106</v>
      </c>
      <c r="D82" s="29">
        <v>106</v>
      </c>
      <c r="E82" s="29">
        <v>106</v>
      </c>
      <c r="F82" s="30"/>
      <c r="G82" s="30"/>
      <c r="H82" s="122">
        <v>0.125</v>
      </c>
      <c r="I82" s="122">
        <v>0.125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135</v>
      </c>
      <c r="D83" s="29">
        <v>135</v>
      </c>
      <c r="E83" s="29">
        <v>135</v>
      </c>
      <c r="F83" s="30"/>
      <c r="G83" s="30"/>
      <c r="H83" s="122">
        <v>0.14799999999999999</v>
      </c>
      <c r="I83" s="122">
        <v>0.14799999999999999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241</v>
      </c>
      <c r="D84" s="37">
        <v>241</v>
      </c>
      <c r="E84" s="37">
        <v>241</v>
      </c>
      <c r="F84" s="38">
        <v>100</v>
      </c>
      <c r="G84" s="39"/>
      <c r="H84" s="123">
        <v>0.27300000000000002</v>
      </c>
      <c r="I84" s="124">
        <v>0.27300000000000002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1892455</v>
      </c>
      <c r="D87" s="48">
        <v>1681925</v>
      </c>
      <c r="E87" s="48">
        <v>1693302</v>
      </c>
      <c r="F87" s="49">
        <v>100.6764273079953</v>
      </c>
      <c r="G87" s="39"/>
      <c r="H87" s="127">
        <v>5582.6059999999989</v>
      </c>
      <c r="I87" s="128">
        <v>3547.3129999999996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7">
    <pageSetUpPr fitToPage="1"/>
  </sheetPr>
  <dimension ref="A1:K625"/>
  <sheetViews>
    <sheetView view="pageBreakPreview" topLeftCell="A49" zoomScale="90" zoomScaleNormal="100" zoomScaleSheetLayoutView="90" workbookViewId="0">
      <selection activeCell="F88" sqref="F88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7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>
        <v>145</v>
      </c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>
        <v>435</v>
      </c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>
        <v>580</v>
      </c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1</v>
      </c>
      <c r="E17" s="37">
        <v>1</v>
      </c>
      <c r="F17" s="38">
        <v>100</v>
      </c>
      <c r="G17" s="39"/>
      <c r="H17" s="123">
        <v>1.4E-2</v>
      </c>
      <c r="I17" s="124">
        <v>1.7999999999999999E-2</v>
      </c>
      <c r="J17" s="124">
        <v>1.0999999999999999E-2</v>
      </c>
      <c r="K17" s="40">
        <v>61.111111111111107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756</v>
      </c>
      <c r="D24" s="37">
        <v>831</v>
      </c>
      <c r="E24" s="37">
        <v>866</v>
      </c>
      <c r="F24" s="38">
        <v>104.21179302045728</v>
      </c>
      <c r="G24" s="39"/>
      <c r="H24" s="123">
        <v>18.552</v>
      </c>
      <c r="I24" s="124">
        <v>29.806000000000001</v>
      </c>
      <c r="J24" s="124">
        <v>26.486000000000001</v>
      </c>
      <c r="K24" s="40">
        <v>88.8613030933369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140</v>
      </c>
      <c r="D26" s="37">
        <v>160</v>
      </c>
      <c r="E26" s="37">
        <v>180</v>
      </c>
      <c r="F26" s="38">
        <v>112.5</v>
      </c>
      <c r="G26" s="39"/>
      <c r="H26" s="123">
        <v>3.8</v>
      </c>
      <c r="I26" s="124">
        <v>4</v>
      </c>
      <c r="J26" s="124">
        <v>3.1</v>
      </c>
      <c r="K26" s="40">
        <v>77.5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</v>
      </c>
      <c r="D28" s="29"/>
      <c r="E28" s="29"/>
      <c r="F28" s="30"/>
      <c r="G28" s="30"/>
      <c r="H28" s="122">
        <v>4.3999999999999997E-2</v>
      </c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65</v>
      </c>
      <c r="D30" s="29">
        <v>81</v>
      </c>
      <c r="E30" s="29">
        <v>75</v>
      </c>
      <c r="F30" s="30"/>
      <c r="G30" s="30"/>
      <c r="H30" s="122">
        <v>1.75</v>
      </c>
      <c r="I30" s="122">
        <v>1.4119999999999999</v>
      </c>
      <c r="J30" s="122">
        <v>1.198</v>
      </c>
      <c r="K30" s="31"/>
    </row>
    <row r="31" spans="1:11" s="23" customFormat="1" ht="11.25" customHeight="1" x14ac:dyDescent="0.3">
      <c r="A31" s="41" t="s">
        <v>24</v>
      </c>
      <c r="B31" s="36"/>
      <c r="C31" s="37">
        <v>67</v>
      </c>
      <c r="D31" s="37">
        <v>81</v>
      </c>
      <c r="E31" s="37">
        <v>75</v>
      </c>
      <c r="F31" s="38">
        <v>92.592592592592595</v>
      </c>
      <c r="G31" s="39"/>
      <c r="H31" s="123">
        <v>1.794</v>
      </c>
      <c r="I31" s="124">
        <v>1.4119999999999999</v>
      </c>
      <c r="J31" s="124">
        <v>1.198</v>
      </c>
      <c r="K31" s="40">
        <v>84.844192634560912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480</v>
      </c>
      <c r="D54" s="29">
        <v>486</v>
      </c>
      <c r="E54" s="29">
        <v>377</v>
      </c>
      <c r="F54" s="30"/>
      <c r="G54" s="30"/>
      <c r="H54" s="122">
        <v>20.399999999999999</v>
      </c>
      <c r="I54" s="122">
        <v>20.655000000000001</v>
      </c>
      <c r="J54" s="122">
        <v>15.457000000000001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186</v>
      </c>
      <c r="D55" s="29">
        <v>210</v>
      </c>
      <c r="E55" s="29">
        <v>236</v>
      </c>
      <c r="F55" s="30"/>
      <c r="G55" s="30"/>
      <c r="H55" s="122">
        <v>7.44</v>
      </c>
      <c r="I55" s="122">
        <v>8.4</v>
      </c>
      <c r="J55" s="122">
        <v>8.968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42</v>
      </c>
      <c r="D58" s="29">
        <v>44</v>
      </c>
      <c r="E58" s="29">
        <v>55</v>
      </c>
      <c r="F58" s="30"/>
      <c r="G58" s="30"/>
      <c r="H58" s="122">
        <v>2.46</v>
      </c>
      <c r="I58" s="122">
        <v>2.0699999999999998</v>
      </c>
      <c r="J58" s="122">
        <v>1.595</v>
      </c>
      <c r="K58" s="31"/>
    </row>
    <row r="59" spans="1:11" s="23" customFormat="1" ht="11.25" customHeight="1" x14ac:dyDescent="0.3">
      <c r="A59" s="35" t="s">
        <v>47</v>
      </c>
      <c r="B59" s="36"/>
      <c r="C59" s="37">
        <v>708</v>
      </c>
      <c r="D59" s="37">
        <v>740</v>
      </c>
      <c r="E59" s="37">
        <v>668</v>
      </c>
      <c r="F59" s="38">
        <v>90.270270270270274</v>
      </c>
      <c r="G59" s="39"/>
      <c r="H59" s="123">
        <v>30.3</v>
      </c>
      <c r="I59" s="124">
        <v>31.125</v>
      </c>
      <c r="J59" s="124">
        <v>26.02</v>
      </c>
      <c r="K59" s="40">
        <v>83.598393574297191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</v>
      </c>
      <c r="D66" s="37">
        <v>12</v>
      </c>
      <c r="E66" s="37">
        <v>45</v>
      </c>
      <c r="F66" s="40">
        <f>IF(AND(D66&gt;0,E66&gt;0),E66*100/D66,"")</f>
        <v>375</v>
      </c>
      <c r="G66" s="39"/>
      <c r="H66" s="123">
        <v>0.16</v>
      </c>
      <c r="I66" s="124">
        <v>0.38</v>
      </c>
      <c r="J66" s="124">
        <v>1.8</v>
      </c>
      <c r="K66" s="40">
        <v>473.68421052631578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485</v>
      </c>
      <c r="D68" s="29">
        <v>400</v>
      </c>
      <c r="E68" s="29">
        <v>445</v>
      </c>
      <c r="F68" s="30"/>
      <c r="G68" s="30"/>
      <c r="H68" s="122">
        <v>20.5</v>
      </c>
      <c r="I68" s="122">
        <v>16</v>
      </c>
      <c r="J68" s="122">
        <v>16</v>
      </c>
      <c r="K68" s="31"/>
    </row>
    <row r="69" spans="1:11" s="32" customFormat="1" ht="11.25" customHeight="1" x14ac:dyDescent="0.3">
      <c r="A69" s="34" t="s">
        <v>54</v>
      </c>
      <c r="B69" s="28"/>
      <c r="C69" s="29">
        <v>85</v>
      </c>
      <c r="D69" s="29">
        <v>95</v>
      </c>
      <c r="E69" s="29">
        <v>52</v>
      </c>
      <c r="F69" s="30"/>
      <c r="G69" s="30"/>
      <c r="H69" s="122">
        <v>4.4000000000000004</v>
      </c>
      <c r="I69" s="122">
        <v>3.8</v>
      </c>
      <c r="J69" s="122">
        <v>2</v>
      </c>
      <c r="K69" s="31"/>
    </row>
    <row r="70" spans="1:11" s="23" customFormat="1" ht="11.25" customHeight="1" x14ac:dyDescent="0.3">
      <c r="A70" s="35" t="s">
        <v>55</v>
      </c>
      <c r="B70" s="36"/>
      <c r="C70" s="37">
        <v>570</v>
      </c>
      <c r="D70" s="37">
        <v>495</v>
      </c>
      <c r="E70" s="37">
        <v>497</v>
      </c>
      <c r="F70" s="38">
        <v>100.4040404040404</v>
      </c>
      <c r="G70" s="39"/>
      <c r="H70" s="123">
        <v>24.9</v>
      </c>
      <c r="I70" s="124">
        <v>19.8</v>
      </c>
      <c r="J70" s="124">
        <v>18</v>
      </c>
      <c r="K70" s="40">
        <v>90.909090909090907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22.05</v>
      </c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22.05</v>
      </c>
      <c r="I80" s="124"/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2247</v>
      </c>
      <c r="D87" s="48">
        <f>D84+D80+D70+D66+D64+D59+D52+D50+D39+D37+D31+D26+D24+D22+D17+D13+D15</f>
        <v>2900</v>
      </c>
      <c r="E87" s="48">
        <v>2332</v>
      </c>
      <c r="F87" s="49">
        <f>IF(AND(D87&gt;0,E87&gt;0),E87*100/D87,"")</f>
        <v>80.41379310344827</v>
      </c>
      <c r="G87" s="39"/>
      <c r="H87" s="127">
        <v>101.57</v>
      </c>
      <c r="I87" s="128">
        <v>86.540999999999983</v>
      </c>
      <c r="J87" s="128">
        <v>76.614999999999995</v>
      </c>
      <c r="K87" s="49">
        <v>88.530292000323556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8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14</v>
      </c>
      <c r="D9" s="29">
        <v>25</v>
      </c>
      <c r="E9" s="29">
        <v>25</v>
      </c>
      <c r="F9" s="30"/>
      <c r="G9" s="30"/>
      <c r="H9" s="122">
        <v>0.41499999999999998</v>
      </c>
      <c r="I9" s="122">
        <v>0.64800000000000002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33</v>
      </c>
      <c r="D10" s="29">
        <v>71</v>
      </c>
      <c r="E10" s="29">
        <v>71</v>
      </c>
      <c r="F10" s="30"/>
      <c r="G10" s="30"/>
      <c r="H10" s="122">
        <v>0.80500000000000005</v>
      </c>
      <c r="I10" s="122">
        <v>1.6970000000000001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11</v>
      </c>
      <c r="D11" s="29">
        <v>11</v>
      </c>
      <c r="E11" s="29">
        <v>11</v>
      </c>
      <c r="F11" s="30"/>
      <c r="G11" s="30"/>
      <c r="H11" s="122">
        <v>0.26600000000000001</v>
      </c>
      <c r="I11" s="122">
        <v>0.26400000000000001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11</v>
      </c>
      <c r="D12" s="29">
        <v>4</v>
      </c>
      <c r="E12" s="29">
        <v>4</v>
      </c>
      <c r="F12" s="30"/>
      <c r="G12" s="30"/>
      <c r="H12" s="122">
        <v>0.27800000000000002</v>
      </c>
      <c r="I12" s="122">
        <v>0.1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69</v>
      </c>
      <c r="D13" s="37">
        <v>111</v>
      </c>
      <c r="E13" s="37">
        <v>111</v>
      </c>
      <c r="F13" s="38">
        <v>100</v>
      </c>
      <c r="G13" s="39"/>
      <c r="H13" s="123">
        <v>1.764</v>
      </c>
      <c r="I13" s="124">
        <v>2.7090000000000001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15</v>
      </c>
      <c r="D15" s="37">
        <v>15</v>
      </c>
      <c r="E15" s="37">
        <v>15</v>
      </c>
      <c r="F15" s="38">
        <v>100</v>
      </c>
      <c r="G15" s="39"/>
      <c r="H15" s="123">
        <v>0.1</v>
      </c>
      <c r="I15" s="124">
        <v>0.13500000000000001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</v>
      </c>
      <c r="D17" s="37">
        <v>2</v>
      </c>
      <c r="E17" s="37">
        <v>2</v>
      </c>
      <c r="F17" s="38">
        <v>100</v>
      </c>
      <c r="G17" s="39"/>
      <c r="H17" s="123">
        <v>6.7000000000000004E-2</v>
      </c>
      <c r="I17" s="124">
        <v>6.7000000000000004E-2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</v>
      </c>
      <c r="D19" s="29"/>
      <c r="E19" s="29"/>
      <c r="F19" s="30"/>
      <c r="G19" s="30"/>
      <c r="H19" s="122">
        <v>6.0000000000000001E-3</v>
      </c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</v>
      </c>
      <c r="D20" s="29"/>
      <c r="E20" s="29"/>
      <c r="F20" s="30"/>
      <c r="G20" s="30"/>
      <c r="H20" s="122">
        <v>4.0000000000000001E-3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2</v>
      </c>
      <c r="D21" s="29"/>
      <c r="E21" s="29"/>
      <c r="F21" s="30"/>
      <c r="G21" s="30"/>
      <c r="H21" s="122">
        <v>8.9999999999999993E-3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5</v>
      </c>
      <c r="D22" s="37"/>
      <c r="E22" s="37"/>
      <c r="F22" s="38"/>
      <c r="G22" s="39"/>
      <c r="H22" s="123">
        <v>1.9E-2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>
        <v>1</v>
      </c>
      <c r="E24" s="37">
        <v>1</v>
      </c>
      <c r="F24" s="38">
        <v>100</v>
      </c>
      <c r="G24" s="39"/>
      <c r="H24" s="123"/>
      <c r="I24" s="124">
        <v>2E-3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</v>
      </c>
      <c r="D26" s="37">
        <v>2</v>
      </c>
      <c r="E26" s="37">
        <v>2</v>
      </c>
      <c r="F26" s="38">
        <v>100</v>
      </c>
      <c r="G26" s="39"/>
      <c r="H26" s="123">
        <v>1.0999999999999999E-2</v>
      </c>
      <c r="I26" s="124">
        <v>0.01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9</v>
      </c>
      <c r="D28" s="29">
        <v>4</v>
      </c>
      <c r="E28" s="29">
        <v>9</v>
      </c>
      <c r="F28" s="30"/>
      <c r="G28" s="30"/>
      <c r="H28" s="122">
        <v>0.26100000000000001</v>
      </c>
      <c r="I28" s="122">
        <v>0.12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</v>
      </c>
      <c r="D30" s="29">
        <v>1</v>
      </c>
      <c r="E30" s="29">
        <v>1</v>
      </c>
      <c r="F30" s="30"/>
      <c r="G30" s="30"/>
      <c r="H30" s="122">
        <v>2.1999999999999999E-2</v>
      </c>
      <c r="I30" s="122">
        <v>6.0000000000000001E-3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10</v>
      </c>
      <c r="D31" s="37">
        <v>5</v>
      </c>
      <c r="E31" s="37">
        <v>10</v>
      </c>
      <c r="F31" s="38">
        <v>200</v>
      </c>
      <c r="G31" s="39"/>
      <c r="H31" s="123">
        <v>0.28300000000000003</v>
      </c>
      <c r="I31" s="124">
        <v>0.126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38</v>
      </c>
      <c r="D33" s="29">
        <v>34</v>
      </c>
      <c r="E33" s="29">
        <v>25</v>
      </c>
      <c r="F33" s="30"/>
      <c r="G33" s="30"/>
      <c r="H33" s="122">
        <v>1.151</v>
      </c>
      <c r="I33" s="122">
        <v>1.0880000000000001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21</v>
      </c>
      <c r="D34" s="29">
        <v>11</v>
      </c>
      <c r="E34" s="29">
        <v>15</v>
      </c>
      <c r="F34" s="30"/>
      <c r="G34" s="30"/>
      <c r="H34" s="122">
        <v>0.69499999999999995</v>
      </c>
      <c r="I34" s="122">
        <v>0.27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3</v>
      </c>
      <c r="D35" s="29">
        <v>2</v>
      </c>
      <c r="E35" s="29">
        <v>2</v>
      </c>
      <c r="F35" s="30"/>
      <c r="G35" s="30"/>
      <c r="H35" s="122">
        <v>3.4000000000000002E-2</v>
      </c>
      <c r="I35" s="122">
        <v>1.7999999999999999E-2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1</v>
      </c>
      <c r="D36" s="29">
        <v>1</v>
      </c>
      <c r="E36" s="29">
        <v>1</v>
      </c>
      <c r="F36" s="30"/>
      <c r="G36" s="30"/>
      <c r="H36" s="122">
        <v>2.1999999999999999E-2</v>
      </c>
      <c r="I36" s="122">
        <v>2.1999999999999999E-2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63</v>
      </c>
      <c r="D37" s="37">
        <v>48</v>
      </c>
      <c r="E37" s="37">
        <v>43</v>
      </c>
      <c r="F37" s="38">
        <v>89.583333333333329</v>
      </c>
      <c r="G37" s="39"/>
      <c r="H37" s="123">
        <v>1.9020000000000001</v>
      </c>
      <c r="I37" s="124">
        <v>1.3980000000000001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29</v>
      </c>
      <c r="D39" s="37">
        <v>30</v>
      </c>
      <c r="E39" s="37">
        <v>28</v>
      </c>
      <c r="F39" s="38">
        <v>93.333333333333329</v>
      </c>
      <c r="G39" s="39"/>
      <c r="H39" s="123">
        <v>0.34499999999999997</v>
      </c>
      <c r="I39" s="124">
        <v>0.36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55</v>
      </c>
      <c r="D41" s="29">
        <v>55</v>
      </c>
      <c r="E41" s="29">
        <v>55</v>
      </c>
      <c r="F41" s="30"/>
      <c r="G41" s="30"/>
      <c r="H41" s="122">
        <v>1.5129999999999999</v>
      </c>
      <c r="I41" s="122">
        <v>1.5529999999999999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3</v>
      </c>
      <c r="D43" s="29">
        <v>3</v>
      </c>
      <c r="E43" s="29">
        <v>3</v>
      </c>
      <c r="F43" s="30"/>
      <c r="G43" s="30"/>
      <c r="H43" s="122">
        <v>4.8000000000000001E-2</v>
      </c>
      <c r="I43" s="122">
        <v>4.8000000000000001E-2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11</v>
      </c>
      <c r="D45" s="29">
        <v>15</v>
      </c>
      <c r="E45" s="29">
        <v>15</v>
      </c>
      <c r="F45" s="30"/>
      <c r="G45" s="30"/>
      <c r="H45" s="122">
        <v>0.41799999999999998</v>
      </c>
      <c r="I45" s="122">
        <v>0.6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28</v>
      </c>
      <c r="D46" s="29">
        <v>30</v>
      </c>
      <c r="E46" s="29">
        <v>120</v>
      </c>
      <c r="F46" s="30"/>
      <c r="G46" s="30"/>
      <c r="H46" s="122">
        <v>0.61599999999999999</v>
      </c>
      <c r="I46" s="122">
        <v>0.72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17</v>
      </c>
      <c r="D47" s="29">
        <v>4</v>
      </c>
      <c r="E47" s="29">
        <v>5</v>
      </c>
      <c r="F47" s="30"/>
      <c r="G47" s="30"/>
      <c r="H47" s="122">
        <v>0.34</v>
      </c>
      <c r="I47" s="122">
        <v>0.08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114</v>
      </c>
      <c r="D50" s="37">
        <v>107</v>
      </c>
      <c r="E50" s="37">
        <v>198</v>
      </c>
      <c r="F50" s="38">
        <v>185.04672897196261</v>
      </c>
      <c r="G50" s="39"/>
      <c r="H50" s="123">
        <v>2.9349999999999996</v>
      </c>
      <c r="I50" s="124">
        <v>3.0010000000000003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27</v>
      </c>
      <c r="D52" s="37">
        <v>22</v>
      </c>
      <c r="E52" s="37">
        <v>13</v>
      </c>
      <c r="F52" s="38">
        <v>59.090909090909093</v>
      </c>
      <c r="G52" s="39"/>
      <c r="H52" s="123">
        <v>0.74</v>
      </c>
      <c r="I52" s="124">
        <v>0.33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110</v>
      </c>
      <c r="D54" s="29"/>
      <c r="E54" s="29"/>
      <c r="F54" s="30"/>
      <c r="G54" s="30"/>
      <c r="H54" s="122">
        <v>1.65</v>
      </c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6</v>
      </c>
      <c r="D58" s="29">
        <v>2</v>
      </c>
      <c r="E58" s="29">
        <v>1</v>
      </c>
      <c r="F58" s="30"/>
      <c r="G58" s="30"/>
      <c r="H58" s="122">
        <v>0.09</v>
      </c>
      <c r="I58" s="122">
        <v>1.4999999999999999E-2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116</v>
      </c>
      <c r="D59" s="37">
        <v>2</v>
      </c>
      <c r="E59" s="37">
        <v>1</v>
      </c>
      <c r="F59" s="38">
        <v>50</v>
      </c>
      <c r="G59" s="39"/>
      <c r="H59" s="123">
        <v>1.74</v>
      </c>
      <c r="I59" s="124">
        <v>1.4999999999999999E-2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16</v>
      </c>
      <c r="D63" s="29">
        <v>16</v>
      </c>
      <c r="E63" s="29">
        <v>16</v>
      </c>
      <c r="F63" s="30"/>
      <c r="G63" s="30"/>
      <c r="H63" s="122">
        <v>0.46400000000000002</v>
      </c>
      <c r="I63" s="122">
        <v>0.3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16</v>
      </c>
      <c r="D64" s="37">
        <v>16</v>
      </c>
      <c r="E64" s="37">
        <v>16</v>
      </c>
      <c r="F64" s="38">
        <v>100</v>
      </c>
      <c r="G64" s="39"/>
      <c r="H64" s="123">
        <v>0.46400000000000002</v>
      </c>
      <c r="I64" s="124">
        <v>0.3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6</v>
      </c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</v>
      </c>
      <c r="D68" s="29">
        <v>1</v>
      </c>
      <c r="E68" s="29">
        <v>1</v>
      </c>
      <c r="F68" s="30"/>
      <c r="G68" s="30"/>
      <c r="H68" s="122">
        <v>2.9000000000000001E-2</v>
      </c>
      <c r="I68" s="122">
        <v>2.9000000000000001E-2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3</v>
      </c>
      <c r="D69" s="29">
        <v>3</v>
      </c>
      <c r="E69" s="29">
        <v>3</v>
      </c>
      <c r="F69" s="30"/>
      <c r="G69" s="30"/>
      <c r="H69" s="122">
        <v>0.09</v>
      </c>
      <c r="I69" s="122">
        <v>0.09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4</v>
      </c>
      <c r="D70" s="37">
        <v>4</v>
      </c>
      <c r="E70" s="37">
        <v>4</v>
      </c>
      <c r="F70" s="38">
        <v>100</v>
      </c>
      <c r="G70" s="39"/>
      <c r="H70" s="123">
        <v>0.11899999999999999</v>
      </c>
      <c r="I70" s="124">
        <v>0.11899999999999999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</v>
      </c>
      <c r="D72" s="29"/>
      <c r="E72" s="29"/>
      <c r="F72" s="30"/>
      <c r="G72" s="30"/>
      <c r="H72" s="122">
        <v>8.9999999999999993E-3</v>
      </c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13</v>
      </c>
      <c r="D73" s="29">
        <v>13</v>
      </c>
      <c r="E73" s="29">
        <v>13</v>
      </c>
      <c r="F73" s="30"/>
      <c r="G73" s="30"/>
      <c r="H73" s="122">
        <v>0.372</v>
      </c>
      <c r="I73" s="122">
        <v>0.31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18</v>
      </c>
      <c r="D75" s="29">
        <v>35</v>
      </c>
      <c r="E75" s="29">
        <v>22</v>
      </c>
      <c r="F75" s="30"/>
      <c r="G75" s="30"/>
      <c r="H75" s="122">
        <v>0.157</v>
      </c>
      <c r="I75" s="122">
        <v>0.17499999999999999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6777</v>
      </c>
      <c r="D76" s="29">
        <v>6714</v>
      </c>
      <c r="E76" s="29">
        <v>6714</v>
      </c>
      <c r="F76" s="30"/>
      <c r="G76" s="30"/>
      <c r="H76" s="122">
        <v>313.56</v>
      </c>
      <c r="I76" s="122">
        <v>315.55799999999999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</v>
      </c>
      <c r="D77" s="29">
        <v>1</v>
      </c>
      <c r="E77" s="29">
        <v>1</v>
      </c>
      <c r="F77" s="30"/>
      <c r="G77" s="30"/>
      <c r="H77" s="122">
        <v>3.0000000000000001E-3</v>
      </c>
      <c r="I77" s="122">
        <v>3.0000000000000001E-3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8</v>
      </c>
      <c r="D78" s="29">
        <v>7</v>
      </c>
      <c r="E78" s="29">
        <v>7</v>
      </c>
      <c r="F78" s="30"/>
      <c r="G78" s="30"/>
      <c r="H78" s="122">
        <v>8.1000000000000003E-2</v>
      </c>
      <c r="I78" s="122">
        <v>0.1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10</v>
      </c>
      <c r="D79" s="29">
        <v>8</v>
      </c>
      <c r="E79" s="29">
        <v>8</v>
      </c>
      <c r="F79" s="30"/>
      <c r="G79" s="30"/>
      <c r="H79" s="122">
        <v>0.38500000000000001</v>
      </c>
      <c r="I79" s="122">
        <v>0.24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6828</v>
      </c>
      <c r="D80" s="37">
        <v>6778</v>
      </c>
      <c r="E80" s="37">
        <v>6765</v>
      </c>
      <c r="F80" s="38">
        <v>99.808203009737383</v>
      </c>
      <c r="G80" s="39"/>
      <c r="H80" s="123">
        <v>314.56700000000001</v>
      </c>
      <c r="I80" s="124">
        <v>316.38600000000002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28</v>
      </c>
      <c r="D82" s="29">
        <v>28</v>
      </c>
      <c r="E82" s="29">
        <v>28</v>
      </c>
      <c r="F82" s="30"/>
      <c r="G82" s="30"/>
      <c r="H82" s="122">
        <v>1.099</v>
      </c>
      <c r="I82" s="122">
        <v>1.099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47</v>
      </c>
      <c r="D83" s="29">
        <v>47</v>
      </c>
      <c r="E83" s="29">
        <v>47</v>
      </c>
      <c r="F83" s="30"/>
      <c r="G83" s="30"/>
      <c r="H83" s="122">
        <v>1.373</v>
      </c>
      <c r="I83" s="122">
        <v>1.373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75</v>
      </c>
      <c r="D84" s="37">
        <v>75</v>
      </c>
      <c r="E84" s="37">
        <v>75</v>
      </c>
      <c r="F84" s="38">
        <v>100</v>
      </c>
      <c r="G84" s="39"/>
      <c r="H84" s="123">
        <v>2.472</v>
      </c>
      <c r="I84" s="124">
        <v>2.472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7380</v>
      </c>
      <c r="D87" s="48">
        <v>7218</v>
      </c>
      <c r="E87" s="48">
        <v>7284</v>
      </c>
      <c r="F87" s="49">
        <v>100.91438071487947</v>
      </c>
      <c r="G87" s="39"/>
      <c r="H87" s="127">
        <v>327.52799999999996</v>
      </c>
      <c r="I87" s="128">
        <v>327.43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oja49">
    <pageSetUpPr fitToPage="1"/>
  </sheetPr>
  <dimension ref="A1:K625"/>
  <sheetViews>
    <sheetView view="pageBreakPreview" topLeftCell="A63" zoomScaleNormal="100" zoomScaleSheetLayoutView="100" workbookViewId="0">
      <selection activeCell="D87" sqref="D8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8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</v>
      </c>
      <c r="D15" s="37"/>
      <c r="E15" s="37"/>
      <c r="F15" s="38"/>
      <c r="G15" s="39"/>
      <c r="H15" s="123">
        <v>1.7999999999999999E-2</v>
      </c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>
        <v>1</v>
      </c>
      <c r="E19" s="29"/>
      <c r="F19" s="30"/>
      <c r="G19" s="30"/>
      <c r="H19" s="122"/>
      <c r="I19" s="122">
        <v>1.0999999999999999E-2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>
        <v>1</v>
      </c>
      <c r="E22" s="37"/>
      <c r="F22" s="38"/>
      <c r="G22" s="39"/>
      <c r="H22" s="123"/>
      <c r="I22" s="124">
        <v>1.0999999999999999E-2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894</v>
      </c>
      <c r="D24" s="37">
        <v>985</v>
      </c>
      <c r="E24" s="37">
        <v>728</v>
      </c>
      <c r="F24" s="38">
        <v>73.90862944162437</v>
      </c>
      <c r="G24" s="39"/>
      <c r="H24" s="123">
        <v>11.794</v>
      </c>
      <c r="I24" s="124">
        <v>9.4559999999999995</v>
      </c>
      <c r="J24" s="124">
        <v>9.2569999999999997</v>
      </c>
      <c r="K24" s="40">
        <v>97.895516074450086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155</v>
      </c>
      <c r="D26" s="37">
        <v>164</v>
      </c>
      <c r="E26" s="37">
        <v>150</v>
      </c>
      <c r="F26" s="38">
        <v>91.463414634146346</v>
      </c>
      <c r="G26" s="39"/>
      <c r="H26" s="123">
        <v>2</v>
      </c>
      <c r="I26" s="124">
        <v>2.1320000000000001</v>
      </c>
      <c r="J26" s="124">
        <v>2</v>
      </c>
      <c r="K26" s="40">
        <v>93.808630393996239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</v>
      </c>
      <c r="D28" s="29">
        <v>1</v>
      </c>
      <c r="E28" s="29"/>
      <c r="F28" s="30"/>
      <c r="G28" s="30"/>
      <c r="H28" s="122">
        <v>1.2E-2</v>
      </c>
      <c r="I28" s="122">
        <v>1.4E-2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22</v>
      </c>
      <c r="D30" s="29">
        <v>21</v>
      </c>
      <c r="E30" s="29">
        <v>22</v>
      </c>
      <c r="F30" s="30"/>
      <c r="G30" s="30"/>
      <c r="H30" s="122">
        <v>0.191</v>
      </c>
      <c r="I30" s="122">
        <v>0.182</v>
      </c>
      <c r="J30" s="122">
        <v>0.16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23</v>
      </c>
      <c r="D31" s="37">
        <v>22</v>
      </c>
      <c r="E31" s="37">
        <v>22</v>
      </c>
      <c r="F31" s="38">
        <v>100</v>
      </c>
      <c r="G31" s="39"/>
      <c r="H31" s="123">
        <v>0.20300000000000001</v>
      </c>
      <c r="I31" s="124">
        <v>0.19600000000000001</v>
      </c>
      <c r="J31" s="124">
        <v>0.16</v>
      </c>
      <c r="K31" s="40">
        <v>81.632653061224488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346</v>
      </c>
      <c r="D33" s="29">
        <v>386</v>
      </c>
      <c r="E33" s="29">
        <v>322</v>
      </c>
      <c r="F33" s="30"/>
      <c r="G33" s="30"/>
      <c r="H33" s="122">
        <v>4.3680000000000003</v>
      </c>
      <c r="I33" s="122">
        <v>5.2069999999999999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25</v>
      </c>
      <c r="D34" s="29">
        <v>19</v>
      </c>
      <c r="E34" s="29">
        <v>34</v>
      </c>
      <c r="F34" s="30"/>
      <c r="G34" s="30"/>
      <c r="H34" s="122">
        <v>0.30199999999999999</v>
      </c>
      <c r="I34" s="122">
        <v>0.23100000000000001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4</v>
      </c>
      <c r="D35" s="29">
        <v>9</v>
      </c>
      <c r="E35" s="29">
        <v>9</v>
      </c>
      <c r="F35" s="30"/>
      <c r="G35" s="30"/>
      <c r="H35" s="122">
        <v>4.3999999999999997E-2</v>
      </c>
      <c r="I35" s="122">
        <v>0.13900000000000001</v>
      </c>
      <c r="J35" s="122">
        <v>7.5999999999999998E-2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217</v>
      </c>
      <c r="D36" s="29">
        <v>400</v>
      </c>
      <c r="E36" s="29">
        <v>400</v>
      </c>
      <c r="F36" s="30"/>
      <c r="G36" s="30"/>
      <c r="H36" s="122">
        <v>3.0379999999999998</v>
      </c>
      <c r="I36" s="122">
        <v>5.4459999999999997</v>
      </c>
      <c r="J36" s="122">
        <v>5.4459999999999997</v>
      </c>
      <c r="K36" s="31"/>
    </row>
    <row r="37" spans="1:11" s="23" customFormat="1" ht="11.25" customHeight="1" x14ac:dyDescent="0.3">
      <c r="A37" s="35" t="s">
        <v>29</v>
      </c>
      <c r="B37" s="36"/>
      <c r="C37" s="37">
        <v>592</v>
      </c>
      <c r="D37" s="37">
        <v>814</v>
      </c>
      <c r="E37" s="37">
        <v>765</v>
      </c>
      <c r="F37" s="38">
        <v>93.980343980343974</v>
      </c>
      <c r="G37" s="39"/>
      <c r="H37" s="123">
        <v>7.7519999999999989</v>
      </c>
      <c r="I37" s="124">
        <v>11.023</v>
      </c>
      <c r="J37" s="124">
        <v>5.5219999999999994</v>
      </c>
      <c r="K37" s="40">
        <v>50.095255375124736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70</v>
      </c>
      <c r="D39" s="37">
        <v>83</v>
      </c>
      <c r="E39" s="37">
        <v>70</v>
      </c>
      <c r="F39" s="38">
        <v>84.337349397590359</v>
      </c>
      <c r="G39" s="39"/>
      <c r="H39" s="123">
        <v>0.88</v>
      </c>
      <c r="I39" s="124">
        <v>1.0129999999999999</v>
      </c>
      <c r="J39" s="124">
        <v>1</v>
      </c>
      <c r="K39" s="40">
        <v>98.716683119447197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13</v>
      </c>
      <c r="D47" s="29">
        <v>25</v>
      </c>
      <c r="E47" s="29">
        <v>27</v>
      </c>
      <c r="F47" s="30"/>
      <c r="G47" s="30"/>
      <c r="H47" s="122">
        <v>5.8999999999999997E-2</v>
      </c>
      <c r="I47" s="122">
        <v>0.113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</v>
      </c>
      <c r="D48" s="29"/>
      <c r="E48" s="29"/>
      <c r="F48" s="30"/>
      <c r="G48" s="30"/>
      <c r="H48" s="122">
        <v>2E-3</v>
      </c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14</v>
      </c>
      <c r="D50" s="37">
        <v>25</v>
      </c>
      <c r="E50" s="37">
        <v>27</v>
      </c>
      <c r="F50" s="38">
        <v>108</v>
      </c>
      <c r="G50" s="39"/>
      <c r="H50" s="123">
        <v>6.0999999999999999E-2</v>
      </c>
      <c r="I50" s="124">
        <v>0.113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31</v>
      </c>
      <c r="D52" s="37">
        <v>19</v>
      </c>
      <c r="E52" s="37">
        <v>19</v>
      </c>
      <c r="F52" s="40">
        <f>IF(AND(D52&gt;0,E52&gt;0),E52*100/D52,"")</f>
        <v>100</v>
      </c>
      <c r="G52" s="39"/>
      <c r="H52" s="123">
        <v>0.313</v>
      </c>
      <c r="I52" s="124">
        <v>0.221</v>
      </c>
      <c r="J52" s="124">
        <v>0.22700000000000001</v>
      </c>
      <c r="K52" s="40">
        <v>102.71493212669682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110</v>
      </c>
      <c r="D54" s="29">
        <v>90</v>
      </c>
      <c r="E54" s="29">
        <v>115</v>
      </c>
      <c r="F54" s="30"/>
      <c r="G54" s="30"/>
      <c r="H54" s="122">
        <v>1.595</v>
      </c>
      <c r="I54" s="122">
        <v>1.35</v>
      </c>
      <c r="J54" s="122">
        <v>1.6220000000000001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>
        <v>1</v>
      </c>
      <c r="E56" s="29">
        <v>0.14000000000000001</v>
      </c>
      <c r="F56" s="30"/>
      <c r="G56" s="30"/>
      <c r="H56" s="122"/>
      <c r="I56" s="122">
        <v>2E-3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>
        <v>1</v>
      </c>
      <c r="E57" s="29"/>
      <c r="F57" s="30"/>
      <c r="G57" s="30"/>
      <c r="H57" s="122"/>
      <c r="I57" s="122">
        <v>0.01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3</v>
      </c>
      <c r="D58" s="29">
        <v>3</v>
      </c>
      <c r="E58" s="29">
        <v>2</v>
      </c>
      <c r="F58" s="30"/>
      <c r="G58" s="30"/>
      <c r="H58" s="122">
        <v>2.4E-2</v>
      </c>
      <c r="I58" s="122">
        <v>2.4E-2</v>
      </c>
      <c r="J58" s="122">
        <v>1.2999999999999999E-2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113</v>
      </c>
      <c r="D59" s="37">
        <f>D54+D55+D56+D57+D58</f>
        <v>95</v>
      </c>
      <c r="E59" s="37">
        <v>117.14</v>
      </c>
      <c r="F59" s="40">
        <f>IF(AND(D59&gt;0,E59&gt;0),E59*100/D59,"")</f>
        <v>123.30526315789474</v>
      </c>
      <c r="G59" s="39"/>
      <c r="H59" s="123">
        <v>1.619</v>
      </c>
      <c r="I59" s="124">
        <f>I54+I55+I56+I57+I58</f>
        <v>1.3860000000000001</v>
      </c>
      <c r="J59" s="124">
        <v>1.635</v>
      </c>
      <c r="K59" s="40">
        <f>IF(AND(I59&gt;0,J59&gt;0),J59*100/I59,"")</f>
        <v>117.96536796536796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2625</v>
      </c>
      <c r="D61" s="29">
        <v>2651</v>
      </c>
      <c r="E61" s="29">
        <v>2650</v>
      </c>
      <c r="F61" s="30"/>
      <c r="G61" s="30"/>
      <c r="H61" s="122">
        <v>34.491999999999997</v>
      </c>
      <c r="I61" s="122">
        <v>38.484999999999999</v>
      </c>
      <c r="J61" s="122">
        <v>28.92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1140</v>
      </c>
      <c r="D62" s="29">
        <v>1175</v>
      </c>
      <c r="E62" s="29">
        <v>1175</v>
      </c>
      <c r="F62" s="30"/>
      <c r="G62" s="30"/>
      <c r="H62" s="122">
        <v>15.493</v>
      </c>
      <c r="I62" s="122">
        <v>17.213999999999999</v>
      </c>
      <c r="J62" s="122">
        <v>15.968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1027</v>
      </c>
      <c r="D63" s="29">
        <v>1027</v>
      </c>
      <c r="E63" s="29">
        <v>1027</v>
      </c>
      <c r="F63" s="30"/>
      <c r="G63" s="30"/>
      <c r="H63" s="122">
        <v>16.882000000000001</v>
      </c>
      <c r="I63" s="122">
        <v>19.332999999999998</v>
      </c>
      <c r="J63" s="122">
        <v>18.486000000000001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4792</v>
      </c>
      <c r="D64" s="37">
        <v>4853</v>
      </c>
      <c r="E64" s="37">
        <v>4852</v>
      </c>
      <c r="F64" s="38">
        <v>99.97939418916134</v>
      </c>
      <c r="G64" s="39"/>
      <c r="H64" s="123">
        <v>66.867000000000004</v>
      </c>
      <c r="I64" s="124">
        <v>75.031999999999996</v>
      </c>
      <c r="J64" s="124">
        <v>63.374000000000009</v>
      </c>
      <c r="K64" s="40">
        <v>84.46262927817466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6700</v>
      </c>
      <c r="D66" s="37">
        <v>5946</v>
      </c>
      <c r="E66" s="37">
        <v>5040</v>
      </c>
      <c r="F66" s="38">
        <v>84.762865792129162</v>
      </c>
      <c r="G66" s="39"/>
      <c r="H66" s="123">
        <v>94.8</v>
      </c>
      <c r="I66" s="124">
        <v>78.486999999999995</v>
      </c>
      <c r="J66" s="124">
        <v>82.3</v>
      </c>
      <c r="K66" s="40">
        <v>104.8581293717431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</v>
      </c>
      <c r="D68" s="29">
        <v>1</v>
      </c>
      <c r="E68" s="29"/>
      <c r="F68" s="30"/>
      <c r="G68" s="30"/>
      <c r="H68" s="122">
        <v>1.4E-2</v>
      </c>
      <c r="I68" s="122">
        <v>1.4E-2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</v>
      </c>
      <c r="D70" s="37">
        <v>1</v>
      </c>
      <c r="E70" s="37"/>
      <c r="F70" s="38"/>
      <c r="G70" s="39"/>
      <c r="H70" s="123">
        <v>1.4E-2</v>
      </c>
      <c r="I70" s="124">
        <v>1.4E-2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302</v>
      </c>
      <c r="D72" s="29">
        <v>302</v>
      </c>
      <c r="E72" s="29"/>
      <c r="F72" s="30"/>
      <c r="G72" s="30"/>
      <c r="H72" s="122">
        <v>3.6840000000000002</v>
      </c>
      <c r="I72" s="122">
        <v>3.6840000000000002</v>
      </c>
      <c r="J72" s="122">
        <v>3.7330000000000001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197</v>
      </c>
      <c r="D73" s="29">
        <v>197</v>
      </c>
      <c r="E73" s="29">
        <v>210</v>
      </c>
      <c r="F73" s="30"/>
      <c r="G73" s="30"/>
      <c r="H73" s="122">
        <v>3.1579999999999999</v>
      </c>
      <c r="I73" s="122">
        <v>3.04</v>
      </c>
      <c r="J73" s="122">
        <v>3.12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16</v>
      </c>
      <c r="D74" s="29">
        <v>16</v>
      </c>
      <c r="E74" s="29">
        <v>12</v>
      </c>
      <c r="F74" s="30"/>
      <c r="G74" s="30"/>
      <c r="H74" s="122">
        <v>0.21</v>
      </c>
      <c r="I74" s="122">
        <v>0.20799999999999999</v>
      </c>
      <c r="J74" s="122">
        <v>0.156</v>
      </c>
      <c r="K74" s="31"/>
    </row>
    <row r="75" spans="1:11" s="32" customFormat="1" ht="11.25" customHeight="1" x14ac:dyDescent="0.3">
      <c r="A75" s="34" t="s">
        <v>59</v>
      </c>
      <c r="B75" s="28"/>
      <c r="C75" s="29">
        <v>407</v>
      </c>
      <c r="D75" s="29">
        <v>321</v>
      </c>
      <c r="E75" s="29">
        <v>250</v>
      </c>
      <c r="F75" s="30"/>
      <c r="G75" s="30"/>
      <c r="H75" s="122">
        <v>5.0739999999999998</v>
      </c>
      <c r="I75" s="122">
        <v>3.7469999999999999</v>
      </c>
      <c r="J75" s="122">
        <v>3.774</v>
      </c>
      <c r="K75" s="31"/>
    </row>
    <row r="76" spans="1:11" s="32" customFormat="1" ht="11.25" customHeight="1" x14ac:dyDescent="0.3">
      <c r="A76" s="34" t="s">
        <v>60</v>
      </c>
      <c r="B76" s="28"/>
      <c r="C76" s="29">
        <v>7</v>
      </c>
      <c r="D76" s="29">
        <v>8</v>
      </c>
      <c r="E76" s="29">
        <v>3</v>
      </c>
      <c r="F76" s="30"/>
      <c r="G76" s="30"/>
      <c r="H76" s="122">
        <v>0.12</v>
      </c>
      <c r="I76" s="122">
        <v>0.12</v>
      </c>
      <c r="J76" s="122">
        <v>4.4999999999999998E-2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21</v>
      </c>
      <c r="D77" s="29">
        <v>20</v>
      </c>
      <c r="E77" s="29">
        <v>20</v>
      </c>
      <c r="F77" s="30"/>
      <c r="G77" s="30"/>
      <c r="H77" s="122">
        <v>0.28899999999999998</v>
      </c>
      <c r="I77" s="122">
        <v>0.28999999999999998</v>
      </c>
      <c r="J77" s="122">
        <v>0.28999999999999998</v>
      </c>
      <c r="K77" s="31"/>
    </row>
    <row r="78" spans="1:11" s="32" customFormat="1" ht="11.25" customHeight="1" x14ac:dyDescent="0.3">
      <c r="A78" s="34" t="s">
        <v>62</v>
      </c>
      <c r="B78" s="28"/>
      <c r="C78" s="29">
        <v>300</v>
      </c>
      <c r="D78" s="29">
        <v>303</v>
      </c>
      <c r="E78" s="29">
        <v>300</v>
      </c>
      <c r="F78" s="30"/>
      <c r="G78" s="30"/>
      <c r="H78" s="122">
        <v>4.8</v>
      </c>
      <c r="I78" s="122">
        <v>4.9139999999999997</v>
      </c>
      <c r="J78" s="122">
        <v>4.2</v>
      </c>
      <c r="K78" s="31"/>
    </row>
    <row r="79" spans="1:11" s="32" customFormat="1" ht="11.25" customHeight="1" x14ac:dyDescent="0.3">
      <c r="A79" s="34" t="s">
        <v>63</v>
      </c>
      <c r="B79" s="28"/>
      <c r="C79" s="29">
        <v>300</v>
      </c>
      <c r="D79" s="29">
        <v>320</v>
      </c>
      <c r="E79" s="29">
        <v>190</v>
      </c>
      <c r="F79" s="30"/>
      <c r="G79" s="30"/>
      <c r="H79" s="122">
        <v>5.0999999999999996</v>
      </c>
      <c r="I79" s="122">
        <v>4.6399999999999997</v>
      </c>
      <c r="J79" s="122">
        <v>2.2799999999999998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1550</v>
      </c>
      <c r="D80" s="37">
        <v>1487</v>
      </c>
      <c r="E80" s="37">
        <v>985</v>
      </c>
      <c r="F80" s="38">
        <v>66.240753194351043</v>
      </c>
      <c r="G80" s="39"/>
      <c r="H80" s="123">
        <v>22.435000000000002</v>
      </c>
      <c r="I80" s="124">
        <v>20.643000000000001</v>
      </c>
      <c r="J80" s="124">
        <v>17.597999999999999</v>
      </c>
      <c r="K80" s="40">
        <v>85.249237029501515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2</v>
      </c>
      <c r="D82" s="29">
        <v>2</v>
      </c>
      <c r="E82" s="29">
        <v>2</v>
      </c>
      <c r="F82" s="30"/>
      <c r="G82" s="30"/>
      <c r="H82" s="122">
        <v>1.7999999999999999E-2</v>
      </c>
      <c r="I82" s="122">
        <v>1.7999999999999999E-2</v>
      </c>
      <c r="J82" s="122">
        <v>1.7999999999999999E-2</v>
      </c>
      <c r="K82" s="31"/>
    </row>
    <row r="83" spans="1:11" s="32" customFormat="1" ht="11.25" customHeight="1" x14ac:dyDescent="0.3">
      <c r="A83" s="34" t="s">
        <v>66</v>
      </c>
      <c r="B83" s="28"/>
      <c r="C83" s="29">
        <v>9</v>
      </c>
      <c r="D83" s="29">
        <v>9</v>
      </c>
      <c r="E83" s="29">
        <v>9</v>
      </c>
      <c r="F83" s="30"/>
      <c r="G83" s="30"/>
      <c r="H83" s="122">
        <v>2.3E-2</v>
      </c>
      <c r="I83" s="122">
        <v>2.3E-2</v>
      </c>
      <c r="J83" s="122">
        <v>2.3E-2</v>
      </c>
      <c r="K83" s="31"/>
    </row>
    <row r="84" spans="1:11" s="23" customFormat="1" ht="11.25" customHeight="1" x14ac:dyDescent="0.3">
      <c r="A84" s="35" t="s">
        <v>67</v>
      </c>
      <c r="B84" s="36"/>
      <c r="C84" s="37">
        <v>11</v>
      </c>
      <c r="D84" s="37">
        <v>11</v>
      </c>
      <c r="E84" s="37">
        <v>11</v>
      </c>
      <c r="F84" s="38">
        <v>100</v>
      </c>
      <c r="G84" s="39"/>
      <c r="H84" s="123">
        <v>4.0999999999999995E-2</v>
      </c>
      <c r="I84" s="124">
        <v>4.1000000000000002E-2</v>
      </c>
      <c r="J84" s="124">
        <v>4.0999999999999995E-2</v>
      </c>
      <c r="K84" s="40">
        <v>99.999999999999986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134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135" t="s">
        <v>68</v>
      </c>
      <c r="B87" s="47"/>
      <c r="C87" s="48">
        <v>14947</v>
      </c>
      <c r="D87" s="48">
        <f>D84+D80+D70+D66+D64+D59+D52+D50+D39+D37+D31+D26+D24+D22+D17+D13+D15</f>
        <v>14506</v>
      </c>
      <c r="E87" s="48">
        <f>E84+E80+E70+E66+E64+E59+E52+E50+E39+E37+E31+E26+E24+E22+E17+E13+E15</f>
        <v>12786.14</v>
      </c>
      <c r="F87" s="49">
        <f>IF(AND(D87&gt;0,E87&gt;0),E87*100/D87,"")</f>
        <v>88.143802564456081</v>
      </c>
      <c r="G87" s="39"/>
      <c r="H87" s="127">
        <v>208.79700000000003</v>
      </c>
      <c r="I87" s="128">
        <f>I84+I80+I70+I66+I64+I59+I52+I50+I39+I37+I31+I26+I24+I22+I17+I13+I15</f>
        <v>199.76799999999997</v>
      </c>
      <c r="J87" s="128">
        <v>183.11400000000003</v>
      </c>
      <c r="K87" s="49">
        <f>IF(AND(I87&gt;0,J87&gt;0),J87*100/I87,"")</f>
        <v>91.663329462176151</v>
      </c>
    </row>
    <row r="88" spans="1:11" ht="11.25" customHeight="1" thickBot="1" x14ac:dyDescent="0.35">
      <c r="A88" s="136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50">
    <pageSetUpPr fitToPage="1"/>
  </sheetPr>
  <dimension ref="A1:K625"/>
  <sheetViews>
    <sheetView view="pageBreakPreview" topLeftCell="A45" zoomScale="80" zoomScaleNormal="100" zoomScaleSheetLayoutView="80" workbookViewId="0">
      <selection activeCell="D87" sqref="D8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109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32</v>
      </c>
      <c r="D9" s="29">
        <v>30</v>
      </c>
      <c r="E9" s="29">
        <v>30</v>
      </c>
      <c r="F9" s="30"/>
      <c r="G9" s="30"/>
      <c r="H9" s="122">
        <v>0.83199999999999996</v>
      </c>
      <c r="I9" s="122">
        <v>0.65200000000000002</v>
      </c>
      <c r="J9" s="122">
        <v>0.78</v>
      </c>
      <c r="K9" s="31"/>
    </row>
    <row r="10" spans="1:11" s="32" customFormat="1" ht="11.25" customHeight="1" x14ac:dyDescent="0.3">
      <c r="A10" s="34" t="s">
        <v>9</v>
      </c>
      <c r="B10" s="28"/>
      <c r="C10" s="29">
        <v>6</v>
      </c>
      <c r="D10" s="29">
        <v>6</v>
      </c>
      <c r="E10" s="29">
        <v>6</v>
      </c>
      <c r="F10" s="30"/>
      <c r="G10" s="30"/>
      <c r="H10" s="122">
        <v>0.14799999999999999</v>
      </c>
      <c r="I10" s="122">
        <v>0.14799999999999999</v>
      </c>
      <c r="J10" s="122">
        <v>0.14499999999999999</v>
      </c>
      <c r="K10" s="31"/>
    </row>
    <row r="11" spans="1:11" s="32" customFormat="1" ht="11.25" customHeight="1" x14ac:dyDescent="0.3">
      <c r="A11" s="27" t="s">
        <v>10</v>
      </c>
      <c r="B11" s="28"/>
      <c r="C11" s="29">
        <v>6</v>
      </c>
      <c r="D11" s="29">
        <v>8</v>
      </c>
      <c r="E11" s="29">
        <v>6</v>
      </c>
      <c r="F11" s="30"/>
      <c r="G11" s="30"/>
      <c r="H11" s="122">
        <v>9.6000000000000002E-2</v>
      </c>
      <c r="I11" s="122">
        <v>6.4000000000000001E-2</v>
      </c>
      <c r="J11" s="122">
        <v>9.6000000000000002E-2</v>
      </c>
      <c r="K11" s="31"/>
    </row>
    <row r="12" spans="1:11" s="32" customFormat="1" ht="11.25" customHeight="1" x14ac:dyDescent="0.3">
      <c r="A12" s="34" t="s">
        <v>11</v>
      </c>
      <c r="B12" s="28"/>
      <c r="C12" s="29">
        <v>42</v>
      </c>
      <c r="D12" s="29">
        <v>35</v>
      </c>
      <c r="E12" s="29">
        <v>40</v>
      </c>
      <c r="F12" s="30"/>
      <c r="G12" s="30"/>
      <c r="H12" s="122">
        <v>1.008</v>
      </c>
      <c r="I12" s="122">
        <v>0.44800000000000001</v>
      </c>
      <c r="J12" s="122">
        <v>0.96</v>
      </c>
      <c r="K12" s="31"/>
    </row>
    <row r="13" spans="1:11" s="23" customFormat="1" ht="11.25" customHeight="1" x14ac:dyDescent="0.3">
      <c r="A13" s="35" t="s">
        <v>12</v>
      </c>
      <c r="B13" s="36"/>
      <c r="C13" s="37">
        <v>86</v>
      </c>
      <c r="D13" s="37">
        <v>79</v>
      </c>
      <c r="E13" s="37">
        <v>82</v>
      </c>
      <c r="F13" s="38">
        <v>103.79746835443038</v>
      </c>
      <c r="G13" s="39"/>
      <c r="H13" s="123">
        <v>2.0840000000000001</v>
      </c>
      <c r="I13" s="124">
        <v>1.3120000000000001</v>
      </c>
      <c r="J13" s="124">
        <v>1.9810000000000001</v>
      </c>
      <c r="K13" s="40">
        <v>150.99085365853659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>
        <v>1</v>
      </c>
      <c r="E15" s="37">
        <v>1</v>
      </c>
      <c r="F15" s="38">
        <v>100</v>
      </c>
      <c r="G15" s="39"/>
      <c r="H15" s="123">
        <v>1.4999999999999999E-2</v>
      </c>
      <c r="I15" s="124">
        <v>1.4999999999999999E-2</v>
      </c>
      <c r="J15" s="124">
        <v>1.4999999999999999E-2</v>
      </c>
      <c r="K15" s="40">
        <v>100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>
        <v>1</v>
      </c>
      <c r="E17" s="37"/>
      <c r="F17" s="38"/>
      <c r="G17" s="39"/>
      <c r="H17" s="123"/>
      <c r="I17" s="124">
        <v>1.9E-2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>
        <v>8</v>
      </c>
      <c r="E19" s="29"/>
      <c r="F19" s="30"/>
      <c r="G19" s="30"/>
      <c r="H19" s="122">
        <v>0.20399999999999999</v>
      </c>
      <c r="I19" s="122">
        <v>0.20399999999999999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15</v>
      </c>
      <c r="D20" s="29">
        <v>15</v>
      </c>
      <c r="E20" s="29">
        <v>15</v>
      </c>
      <c r="F20" s="30"/>
      <c r="G20" s="30"/>
      <c r="H20" s="122">
        <v>0.19500000000000001</v>
      </c>
      <c r="I20" s="122">
        <v>0.19500000000000001</v>
      </c>
      <c r="J20" s="122">
        <v>0.19500000000000001</v>
      </c>
      <c r="K20" s="31"/>
    </row>
    <row r="21" spans="1:11" s="32" customFormat="1" ht="11.25" customHeight="1" x14ac:dyDescent="0.3">
      <c r="A21" s="34" t="s">
        <v>17</v>
      </c>
      <c r="B21" s="28"/>
      <c r="C21" s="29">
        <v>13</v>
      </c>
      <c r="D21" s="29">
        <v>13</v>
      </c>
      <c r="E21" s="29"/>
      <c r="F21" s="30"/>
      <c r="G21" s="30"/>
      <c r="H21" s="122">
        <v>0.245</v>
      </c>
      <c r="I21" s="122">
        <v>0.23699999999999999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28</v>
      </c>
      <c r="D22" s="37">
        <v>36</v>
      </c>
      <c r="E22" s="37">
        <v>15</v>
      </c>
      <c r="F22" s="38">
        <v>41.666666666666664</v>
      </c>
      <c r="G22" s="39"/>
      <c r="H22" s="123">
        <v>0.64400000000000002</v>
      </c>
      <c r="I22" s="124">
        <v>0.63600000000000001</v>
      </c>
      <c r="J22" s="124">
        <v>0.19500000000000001</v>
      </c>
      <c r="K22" s="40">
        <v>30.660377358490564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1756</v>
      </c>
      <c r="D24" s="37">
        <v>1251</v>
      </c>
      <c r="E24" s="37">
        <v>937</v>
      </c>
      <c r="F24" s="38">
        <v>74.900079936051156</v>
      </c>
      <c r="G24" s="39"/>
      <c r="H24" s="123">
        <v>35.295999999999999</v>
      </c>
      <c r="I24" s="124">
        <v>24.800999999999998</v>
      </c>
      <c r="J24" s="124">
        <v>18.571999999999999</v>
      </c>
      <c r="K24" s="40">
        <v>74.884077254949389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400</v>
      </c>
      <c r="D26" s="37">
        <v>370</v>
      </c>
      <c r="E26" s="37">
        <v>375</v>
      </c>
      <c r="F26" s="38">
        <v>101.35135135135135</v>
      </c>
      <c r="G26" s="39"/>
      <c r="H26" s="123">
        <v>9.5</v>
      </c>
      <c r="I26" s="124">
        <v>6.66</v>
      </c>
      <c r="J26" s="124">
        <v>8.1</v>
      </c>
      <c r="K26" s="40">
        <v>121.62162162162161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11</v>
      </c>
      <c r="D28" s="29">
        <v>11</v>
      </c>
      <c r="E28" s="29">
        <v>5</v>
      </c>
      <c r="F28" s="30"/>
      <c r="G28" s="30"/>
      <c r="H28" s="122">
        <v>0.27500000000000002</v>
      </c>
      <c r="I28" s="122">
        <v>0.23699999999999999</v>
      </c>
      <c r="J28" s="122">
        <v>0.115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218</v>
      </c>
      <c r="D30" s="29">
        <v>238</v>
      </c>
      <c r="E30" s="29">
        <v>250</v>
      </c>
      <c r="F30" s="30"/>
      <c r="G30" s="30"/>
      <c r="H30" s="122">
        <v>4.8499999999999996</v>
      </c>
      <c r="I30" s="122">
        <v>4.9980000000000002</v>
      </c>
      <c r="J30" s="122">
        <v>5.08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229</v>
      </c>
      <c r="D31" s="37">
        <v>249</v>
      </c>
      <c r="E31" s="37">
        <v>255</v>
      </c>
      <c r="F31" s="38">
        <v>102.40963855421687</v>
      </c>
      <c r="G31" s="39"/>
      <c r="H31" s="123">
        <v>5.125</v>
      </c>
      <c r="I31" s="124">
        <v>5.2350000000000003</v>
      </c>
      <c r="J31" s="124">
        <v>5.1950000000000003</v>
      </c>
      <c r="K31" s="40">
        <v>99.235912129894928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52</v>
      </c>
      <c r="D33" s="29">
        <v>35</v>
      </c>
      <c r="E33" s="29">
        <v>40</v>
      </c>
      <c r="F33" s="30"/>
      <c r="G33" s="30"/>
      <c r="H33" s="122">
        <v>0.89300000000000002</v>
      </c>
      <c r="I33" s="122">
        <v>0.77400000000000002</v>
      </c>
      <c r="J33" s="122">
        <v>0.73</v>
      </c>
      <c r="K33" s="31"/>
    </row>
    <row r="34" spans="1:11" s="32" customFormat="1" ht="11.25" customHeight="1" x14ac:dyDescent="0.3">
      <c r="A34" s="34" t="s">
        <v>26</v>
      </c>
      <c r="B34" s="28"/>
      <c r="C34" s="29">
        <v>43</v>
      </c>
      <c r="D34" s="29">
        <v>31</v>
      </c>
      <c r="E34" s="29">
        <v>7</v>
      </c>
      <c r="F34" s="30"/>
      <c r="G34" s="30"/>
      <c r="H34" s="122">
        <v>0.85199999999999998</v>
      </c>
      <c r="I34" s="122">
        <v>0.65900000000000003</v>
      </c>
      <c r="J34" s="122">
        <v>0.125</v>
      </c>
      <c r="K34" s="31"/>
    </row>
    <row r="35" spans="1:11" s="32" customFormat="1" ht="11.25" customHeight="1" x14ac:dyDescent="0.3">
      <c r="A35" s="34" t="s">
        <v>27</v>
      </c>
      <c r="B35" s="28"/>
      <c r="C35" s="29">
        <v>15</v>
      </c>
      <c r="D35" s="29">
        <v>17</v>
      </c>
      <c r="E35" s="29">
        <v>8</v>
      </c>
      <c r="F35" s="30"/>
      <c r="G35" s="30"/>
      <c r="H35" s="122">
        <v>0.3</v>
      </c>
      <c r="I35" s="122">
        <v>0.33</v>
      </c>
      <c r="J35" s="122">
        <v>0.155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334</v>
      </c>
      <c r="D36" s="29">
        <v>370</v>
      </c>
      <c r="E36" s="29">
        <v>370</v>
      </c>
      <c r="F36" s="30"/>
      <c r="G36" s="30"/>
      <c r="H36" s="122">
        <v>6.68</v>
      </c>
      <c r="I36" s="122">
        <v>7.23</v>
      </c>
      <c r="J36" s="122">
        <v>7.23</v>
      </c>
      <c r="K36" s="31"/>
    </row>
    <row r="37" spans="1:11" s="23" customFormat="1" ht="11.25" customHeight="1" x14ac:dyDescent="0.3">
      <c r="A37" s="35" t="s">
        <v>29</v>
      </c>
      <c r="B37" s="36"/>
      <c r="C37" s="37">
        <v>444</v>
      </c>
      <c r="D37" s="37">
        <v>453</v>
      </c>
      <c r="E37" s="37">
        <v>425</v>
      </c>
      <c r="F37" s="38">
        <v>93.818984547461369</v>
      </c>
      <c r="G37" s="39"/>
      <c r="H37" s="123">
        <v>8.7249999999999996</v>
      </c>
      <c r="I37" s="124">
        <v>8.9930000000000003</v>
      </c>
      <c r="J37" s="124">
        <v>8.24</v>
      </c>
      <c r="K37" s="40">
        <v>91.626820860669412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25</v>
      </c>
      <c r="D39" s="37">
        <v>22</v>
      </c>
      <c r="E39" s="37">
        <v>19</v>
      </c>
      <c r="F39" s="38">
        <v>86.36363636363636</v>
      </c>
      <c r="G39" s="39"/>
      <c r="H39" s="123">
        <v>0.52</v>
      </c>
      <c r="I39" s="124">
        <v>0.45100000000000001</v>
      </c>
      <c r="J39" s="124">
        <v>0.39</v>
      </c>
      <c r="K39" s="40">
        <v>86.474501108647445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12</v>
      </c>
      <c r="D42" s="29">
        <v>12</v>
      </c>
      <c r="E42" s="29">
        <v>12</v>
      </c>
      <c r="F42" s="30"/>
      <c r="G42" s="30"/>
      <c r="H42" s="122">
        <v>0.3</v>
      </c>
      <c r="I42" s="122">
        <v>0.3</v>
      </c>
      <c r="J42" s="122">
        <v>0.3</v>
      </c>
      <c r="K42" s="31"/>
    </row>
    <row r="43" spans="1:11" s="32" customFormat="1" ht="11.25" customHeight="1" x14ac:dyDescent="0.3">
      <c r="A43" s="34" t="s">
        <v>33</v>
      </c>
      <c r="B43" s="28"/>
      <c r="C43" s="29">
        <v>9</v>
      </c>
      <c r="D43" s="29">
        <v>9</v>
      </c>
      <c r="E43" s="29">
        <v>6</v>
      </c>
      <c r="F43" s="30"/>
      <c r="G43" s="30"/>
      <c r="H43" s="122">
        <v>0.22500000000000001</v>
      </c>
      <c r="I43" s="122">
        <v>0.252</v>
      </c>
      <c r="J43" s="122">
        <v>0.13500000000000001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2</v>
      </c>
      <c r="D46" s="29">
        <v>2</v>
      </c>
      <c r="E46" s="29">
        <v>2</v>
      </c>
      <c r="F46" s="30"/>
      <c r="G46" s="30"/>
      <c r="H46" s="122">
        <v>5.8000000000000003E-2</v>
      </c>
      <c r="I46" s="122">
        <v>0.06</v>
      </c>
      <c r="J46" s="122">
        <v>6.2E-2</v>
      </c>
      <c r="K46" s="31"/>
    </row>
    <row r="47" spans="1:11" s="32" customFormat="1" ht="11.25" customHeight="1" x14ac:dyDescent="0.3">
      <c r="A47" s="34" t="s">
        <v>37</v>
      </c>
      <c r="B47" s="28"/>
      <c r="C47" s="29">
        <v>3</v>
      </c>
      <c r="D47" s="29">
        <v>10</v>
      </c>
      <c r="E47" s="29">
        <v>6</v>
      </c>
      <c r="F47" s="30"/>
      <c r="G47" s="30"/>
      <c r="H47" s="122">
        <v>3.5999999999999997E-2</v>
      </c>
      <c r="I47" s="122">
        <v>0.12</v>
      </c>
      <c r="J47" s="122">
        <v>8.4000000000000005E-2</v>
      </c>
      <c r="K47" s="31"/>
    </row>
    <row r="48" spans="1:11" s="32" customFormat="1" ht="11.25" customHeight="1" x14ac:dyDescent="0.3">
      <c r="A48" s="34" t="s">
        <v>38</v>
      </c>
      <c r="B48" s="28"/>
      <c r="C48" s="29">
        <v>3</v>
      </c>
      <c r="D48" s="29">
        <v>6</v>
      </c>
      <c r="E48" s="29">
        <v>6</v>
      </c>
      <c r="F48" s="30"/>
      <c r="G48" s="30"/>
      <c r="H48" s="122">
        <v>0.06</v>
      </c>
      <c r="I48" s="122">
        <v>0.12</v>
      </c>
      <c r="J48" s="122">
        <v>0.12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</v>
      </c>
      <c r="D49" s="29"/>
      <c r="E49" s="29"/>
      <c r="F49" s="30"/>
      <c r="G49" s="30"/>
      <c r="H49" s="122">
        <v>0.02</v>
      </c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30</v>
      </c>
      <c r="D50" s="37">
        <v>39</v>
      </c>
      <c r="E50" s="37">
        <v>32</v>
      </c>
      <c r="F50" s="38">
        <v>82.051282051282058</v>
      </c>
      <c r="G50" s="39"/>
      <c r="H50" s="123">
        <v>0.69900000000000007</v>
      </c>
      <c r="I50" s="124">
        <v>0.85200000000000009</v>
      </c>
      <c r="J50" s="124">
        <v>0.70099999999999996</v>
      </c>
      <c r="K50" s="40">
        <v>82.276995305164306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12.92</v>
      </c>
      <c r="D52" s="37">
        <v>10</v>
      </c>
      <c r="E52" s="37">
        <v>17</v>
      </c>
      <c r="F52" s="38">
        <v>170</v>
      </c>
      <c r="G52" s="39"/>
      <c r="H52" s="123">
        <v>0.20399999999999999</v>
      </c>
      <c r="I52" s="124">
        <v>0.157</v>
      </c>
      <c r="J52" s="124">
        <v>0.32300000000000001</v>
      </c>
      <c r="K52" s="40">
        <v>205.73248407643314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145</v>
      </c>
      <c r="D54" s="29">
        <v>150</v>
      </c>
      <c r="E54" s="29">
        <v>55</v>
      </c>
      <c r="F54" s="30"/>
      <c r="G54" s="30"/>
      <c r="H54" s="122">
        <v>3.0449999999999999</v>
      </c>
      <c r="I54" s="122">
        <v>3.375</v>
      </c>
      <c r="J54" s="122">
        <v>1.21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33</v>
      </c>
      <c r="D55" s="29">
        <v>40</v>
      </c>
      <c r="E55" s="29">
        <v>5</v>
      </c>
      <c r="F55" s="30"/>
      <c r="G55" s="30"/>
      <c r="H55" s="122">
        <v>0.97399999999999998</v>
      </c>
      <c r="I55" s="122">
        <v>1.1599999999999999</v>
      </c>
      <c r="J55" s="122">
        <v>0.14000000000000001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>
        <v>9</v>
      </c>
      <c r="E56" s="29"/>
      <c r="F56" s="30"/>
      <c r="G56" s="30"/>
      <c r="H56" s="122"/>
      <c r="I56" s="122">
        <v>0.125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166</v>
      </c>
      <c r="D58" s="29">
        <v>51</v>
      </c>
      <c r="E58" s="29">
        <v>24</v>
      </c>
      <c r="F58" s="30"/>
      <c r="G58" s="30"/>
      <c r="H58" s="122">
        <v>2.3239999999999998</v>
      </c>
      <c r="I58" s="122">
        <v>1.173</v>
      </c>
      <c r="J58" s="122">
        <v>0.504</v>
      </c>
      <c r="K58" s="31"/>
    </row>
    <row r="59" spans="1:11" s="23" customFormat="1" ht="11.25" customHeight="1" x14ac:dyDescent="0.3">
      <c r="A59" s="35" t="s">
        <v>47</v>
      </c>
      <c r="B59" s="36"/>
      <c r="C59" s="37">
        <v>344</v>
      </c>
      <c r="D59" s="37">
        <f>D54+D55+D56+D57+D58</f>
        <v>250</v>
      </c>
      <c r="E59" s="37">
        <v>84</v>
      </c>
      <c r="F59" s="40">
        <f>IF(AND(D59&gt;0,E59&gt;0),E59*100/D59,"")</f>
        <v>33.6</v>
      </c>
      <c r="G59" s="39"/>
      <c r="H59" s="123">
        <v>6.343</v>
      </c>
      <c r="I59" s="124">
        <f>I54+I55+I56+I57+I58</f>
        <v>5.8330000000000002</v>
      </c>
      <c r="J59" s="124">
        <v>1.8540000000000001</v>
      </c>
      <c r="K59" s="40">
        <f>IF(AND(I59&gt;0,J59&gt;0),J59*100/I59,"")</f>
        <v>31.784673409909139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470</v>
      </c>
      <c r="D61" s="29">
        <v>547</v>
      </c>
      <c r="E61" s="29">
        <v>500</v>
      </c>
      <c r="F61" s="30"/>
      <c r="G61" s="30"/>
      <c r="H61" s="122">
        <v>11.75</v>
      </c>
      <c r="I61" s="122">
        <v>13.675000000000001</v>
      </c>
      <c r="J61" s="122">
        <v>12.5</v>
      </c>
      <c r="K61" s="31"/>
    </row>
    <row r="62" spans="1:11" s="32" customFormat="1" ht="11.25" customHeight="1" x14ac:dyDescent="0.3">
      <c r="A62" s="34" t="s">
        <v>49</v>
      </c>
      <c r="B62" s="28"/>
      <c r="C62" s="29">
        <v>358</v>
      </c>
      <c r="D62" s="29">
        <v>301</v>
      </c>
      <c r="E62" s="29">
        <v>301</v>
      </c>
      <c r="F62" s="30"/>
      <c r="G62" s="30"/>
      <c r="H62" s="122">
        <v>8.5030000000000001</v>
      </c>
      <c r="I62" s="122">
        <v>7.4649999999999999</v>
      </c>
      <c r="J62" s="122">
        <v>7.0919999999999996</v>
      </c>
      <c r="K62" s="31"/>
    </row>
    <row r="63" spans="1:11" s="32" customFormat="1" ht="11.25" customHeight="1" x14ac:dyDescent="0.3">
      <c r="A63" s="34" t="s">
        <v>50</v>
      </c>
      <c r="B63" s="28"/>
      <c r="C63" s="29">
        <v>616</v>
      </c>
      <c r="D63" s="29">
        <v>616</v>
      </c>
      <c r="E63" s="29">
        <v>616</v>
      </c>
      <c r="F63" s="30"/>
      <c r="G63" s="30"/>
      <c r="H63" s="122">
        <v>16.015999999999998</v>
      </c>
      <c r="I63" s="122">
        <v>16.841999999999999</v>
      </c>
      <c r="J63" s="122">
        <v>16.632000000000001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1444</v>
      </c>
      <c r="D64" s="37">
        <v>1464</v>
      </c>
      <c r="E64" s="37">
        <v>1417</v>
      </c>
      <c r="F64" s="38">
        <v>96.789617486338798</v>
      </c>
      <c r="G64" s="39"/>
      <c r="H64" s="123">
        <v>36.268999999999998</v>
      </c>
      <c r="I64" s="124">
        <v>37.981999999999999</v>
      </c>
      <c r="J64" s="124">
        <v>36.224000000000004</v>
      </c>
      <c r="K64" s="40">
        <v>95.371491759254397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1870</v>
      </c>
      <c r="D66" s="37">
        <v>1467</v>
      </c>
      <c r="E66" s="37">
        <v>1250</v>
      </c>
      <c r="F66" s="38">
        <v>85.207907293796865</v>
      </c>
      <c r="G66" s="39"/>
      <c r="H66" s="123">
        <v>50.49</v>
      </c>
      <c r="I66" s="124">
        <v>39.594000000000001</v>
      </c>
      <c r="J66" s="124">
        <v>31.25</v>
      </c>
      <c r="K66" s="40">
        <v>78.9260999141284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100</v>
      </c>
      <c r="D68" s="29">
        <v>60</v>
      </c>
      <c r="E68" s="29">
        <v>100</v>
      </c>
      <c r="F68" s="30"/>
      <c r="G68" s="30"/>
      <c r="H68" s="122">
        <v>2.35</v>
      </c>
      <c r="I68" s="122">
        <v>1.151</v>
      </c>
      <c r="J68" s="122">
        <v>2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100</v>
      </c>
      <c r="D70" s="37">
        <v>60</v>
      </c>
      <c r="E70" s="37">
        <v>100</v>
      </c>
      <c r="F70" s="38">
        <v>166.66666666666666</v>
      </c>
      <c r="G70" s="39"/>
      <c r="H70" s="123">
        <v>2.35</v>
      </c>
      <c r="I70" s="124">
        <v>1.151</v>
      </c>
      <c r="J70" s="124">
        <v>2</v>
      </c>
      <c r="K70" s="40">
        <v>173.7619461337967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705</v>
      </c>
      <c r="D72" s="29">
        <v>685</v>
      </c>
      <c r="E72" s="29">
        <v>620</v>
      </c>
      <c r="F72" s="30"/>
      <c r="G72" s="30"/>
      <c r="H72" s="122">
        <v>17.091999999999999</v>
      </c>
      <c r="I72" s="122">
        <v>16.593</v>
      </c>
      <c r="J72" s="122">
        <v>15.5</v>
      </c>
      <c r="K72" s="31"/>
    </row>
    <row r="73" spans="1:11" s="32" customFormat="1" ht="11.25" customHeight="1" x14ac:dyDescent="0.3">
      <c r="A73" s="34" t="s">
        <v>57</v>
      </c>
      <c r="B73" s="28"/>
      <c r="C73" s="29">
        <v>194</v>
      </c>
      <c r="D73" s="29">
        <v>194</v>
      </c>
      <c r="E73" s="29">
        <v>234</v>
      </c>
      <c r="F73" s="30"/>
      <c r="G73" s="30"/>
      <c r="H73" s="122">
        <v>7.3</v>
      </c>
      <c r="I73" s="122">
        <v>4.2679999999999998</v>
      </c>
      <c r="J73" s="122">
        <v>8.81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>
        <v>1</v>
      </c>
      <c r="E74" s="29"/>
      <c r="F74" s="30"/>
      <c r="G74" s="30"/>
      <c r="H74" s="122"/>
      <c r="I74" s="122">
        <v>2.4E-2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620</v>
      </c>
      <c r="D75" s="29">
        <v>501</v>
      </c>
      <c r="E75" s="29">
        <v>522</v>
      </c>
      <c r="F75" s="30"/>
      <c r="G75" s="30"/>
      <c r="H75" s="122">
        <v>14.116</v>
      </c>
      <c r="I75" s="122">
        <v>12.638</v>
      </c>
      <c r="J75" s="122">
        <v>12.51</v>
      </c>
      <c r="K75" s="31"/>
    </row>
    <row r="76" spans="1:11" s="32" customFormat="1" ht="11.25" customHeight="1" x14ac:dyDescent="0.3">
      <c r="A76" s="34" t="s">
        <v>60</v>
      </c>
      <c r="B76" s="28"/>
      <c r="C76" s="29">
        <v>3</v>
      </c>
      <c r="D76" s="29">
        <v>2</v>
      </c>
      <c r="E76" s="29">
        <v>1</v>
      </c>
      <c r="F76" s="30"/>
      <c r="G76" s="30"/>
      <c r="H76" s="122">
        <v>6.9000000000000006E-2</v>
      </c>
      <c r="I76" s="122">
        <v>4.3999999999999997E-2</v>
      </c>
      <c r="J76" s="122">
        <v>2.5999999999999999E-2</v>
      </c>
      <c r="K76" s="31"/>
    </row>
    <row r="77" spans="1:11" s="32" customFormat="1" ht="11.25" customHeight="1" x14ac:dyDescent="0.3">
      <c r="A77" s="34" t="s">
        <v>61</v>
      </c>
      <c r="B77" s="28"/>
      <c r="C77" s="29">
        <v>10</v>
      </c>
      <c r="D77" s="29">
        <v>8</v>
      </c>
      <c r="E77" s="29">
        <v>8</v>
      </c>
      <c r="F77" s="30"/>
      <c r="G77" s="30"/>
      <c r="H77" s="122">
        <v>0.18</v>
      </c>
      <c r="I77" s="122">
        <v>0.14399999999999999</v>
      </c>
      <c r="J77" s="122">
        <v>0.14399999999999999</v>
      </c>
      <c r="K77" s="31"/>
    </row>
    <row r="78" spans="1:11" s="32" customFormat="1" ht="11.25" customHeight="1" x14ac:dyDescent="0.3">
      <c r="A78" s="34" t="s">
        <v>62</v>
      </c>
      <c r="B78" s="28"/>
      <c r="C78" s="29">
        <v>70</v>
      </c>
      <c r="D78" s="29">
        <v>115</v>
      </c>
      <c r="E78" s="29">
        <v>65</v>
      </c>
      <c r="F78" s="30"/>
      <c r="G78" s="30"/>
      <c r="H78" s="122">
        <v>1.75</v>
      </c>
      <c r="I78" s="122">
        <v>2.5289999999999999</v>
      </c>
      <c r="J78" s="122">
        <v>1.3</v>
      </c>
      <c r="K78" s="31"/>
    </row>
    <row r="79" spans="1:11" s="32" customFormat="1" ht="11.25" customHeight="1" x14ac:dyDescent="0.3">
      <c r="A79" s="34" t="s">
        <v>63</v>
      </c>
      <c r="B79" s="28"/>
      <c r="C79" s="29">
        <v>70</v>
      </c>
      <c r="D79" s="29">
        <v>150</v>
      </c>
      <c r="E79" s="29">
        <v>160</v>
      </c>
      <c r="F79" s="30"/>
      <c r="G79" s="30"/>
      <c r="H79" s="122">
        <v>1.68</v>
      </c>
      <c r="I79" s="122">
        <v>2.9249999999999998</v>
      </c>
      <c r="J79" s="122">
        <v>2.88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1672</v>
      </c>
      <c r="D80" s="37">
        <v>1656</v>
      </c>
      <c r="E80" s="37">
        <v>1610</v>
      </c>
      <c r="F80" s="38">
        <v>97.222222222222229</v>
      </c>
      <c r="G80" s="39"/>
      <c r="H80" s="123">
        <v>42.186999999999998</v>
      </c>
      <c r="I80" s="124">
        <v>39.164999999999992</v>
      </c>
      <c r="J80" s="124">
        <v>41.17</v>
      </c>
      <c r="K80" s="40">
        <v>105.11936678156519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86</v>
      </c>
      <c r="D82" s="29">
        <v>86</v>
      </c>
      <c r="E82" s="29">
        <v>86</v>
      </c>
      <c r="F82" s="30"/>
      <c r="G82" s="30"/>
      <c r="H82" s="122">
        <v>1.921</v>
      </c>
      <c r="I82" s="122">
        <v>1.9159999999999999</v>
      </c>
      <c r="J82" s="122">
        <v>1.9159999999999999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181</v>
      </c>
      <c r="D83" s="29">
        <v>206</v>
      </c>
      <c r="E83" s="29">
        <v>206</v>
      </c>
      <c r="F83" s="30"/>
      <c r="G83" s="30"/>
      <c r="H83" s="122">
        <v>4.5389999999999997</v>
      </c>
      <c r="I83" s="122">
        <v>5.3639999999999999</v>
      </c>
      <c r="J83" s="122">
        <v>5.3639999999999999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267</v>
      </c>
      <c r="D84" s="37">
        <v>292</v>
      </c>
      <c r="E84" s="37">
        <v>292</v>
      </c>
      <c r="F84" s="38">
        <v>100</v>
      </c>
      <c r="G84" s="39"/>
      <c r="H84" s="123">
        <v>6.46</v>
      </c>
      <c r="I84" s="124">
        <v>7.2799999999999994</v>
      </c>
      <c r="J84" s="124">
        <v>7.2799999999999994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134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135" t="s">
        <v>68</v>
      </c>
      <c r="B87" s="47"/>
      <c r="C87" s="48">
        <v>8707.92</v>
      </c>
      <c r="D87" s="48">
        <f>D84+D80+D70+D66+D64+D59+D52+D50+D39+D37+D31+D26+D24+D22+D17+D13+D15</f>
        <v>7700</v>
      </c>
      <c r="E87" s="48">
        <v>6911</v>
      </c>
      <c r="F87" s="49">
        <f>IF(AND(D87&gt;0,E87&gt;0),E87*100/D87,"")</f>
        <v>89.753246753246756</v>
      </c>
      <c r="G87" s="39"/>
      <c r="H87" s="127">
        <v>206.91100000000003</v>
      </c>
      <c r="I87" s="128">
        <f>I84+I80+I70+I66+I64+I59+I52+I50+I39+I37+I31+I26+I24+I22+I17+I13+I15</f>
        <v>180.136</v>
      </c>
      <c r="J87" s="128">
        <v>163.49</v>
      </c>
      <c r="K87" s="49">
        <f>IF(AND(I87&gt;0,J87&gt;0),J87*100/I87,"")</f>
        <v>90.759204156859269</v>
      </c>
    </row>
    <row r="88" spans="1:11" ht="11.25" customHeight="1" thickBot="1" x14ac:dyDescent="0.35">
      <c r="A88" s="136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51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26</v>
      </c>
      <c r="D26" s="37">
        <v>15</v>
      </c>
      <c r="E26" s="37">
        <v>15</v>
      </c>
      <c r="F26" s="38">
        <v>100</v>
      </c>
      <c r="G26" s="39"/>
      <c r="H26" s="123">
        <v>1.218</v>
      </c>
      <c r="I26" s="124">
        <v>0.6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10</v>
      </c>
      <c r="D30" s="29">
        <v>10</v>
      </c>
      <c r="E30" s="29">
        <v>10</v>
      </c>
      <c r="F30" s="30"/>
      <c r="G30" s="30"/>
      <c r="H30" s="122">
        <v>0.53900000000000003</v>
      </c>
      <c r="I30" s="122">
        <v>0.38200000000000001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10</v>
      </c>
      <c r="D31" s="37">
        <v>10</v>
      </c>
      <c r="E31" s="37">
        <v>10</v>
      </c>
      <c r="F31" s="38">
        <v>100</v>
      </c>
      <c r="G31" s="39"/>
      <c r="H31" s="123">
        <v>0.53900000000000003</v>
      </c>
      <c r="I31" s="124">
        <v>0.38200000000000001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101</v>
      </c>
      <c r="D33" s="29">
        <v>80</v>
      </c>
      <c r="E33" s="29">
        <v>70</v>
      </c>
      <c r="F33" s="30"/>
      <c r="G33" s="30"/>
      <c r="H33" s="122">
        <v>3.4340000000000002</v>
      </c>
      <c r="I33" s="122">
        <v>2.3479999999999999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16</v>
      </c>
      <c r="D34" s="29">
        <v>8</v>
      </c>
      <c r="E34" s="29"/>
      <c r="F34" s="30"/>
      <c r="G34" s="30"/>
      <c r="H34" s="122">
        <v>0.53100000000000003</v>
      </c>
      <c r="I34" s="122">
        <v>0.21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22</v>
      </c>
      <c r="D35" s="29">
        <v>21</v>
      </c>
      <c r="E35" s="29">
        <v>21</v>
      </c>
      <c r="F35" s="30"/>
      <c r="G35" s="30"/>
      <c r="H35" s="122">
        <v>0.86599999999999999</v>
      </c>
      <c r="I35" s="122">
        <v>0.74299999999999999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220</v>
      </c>
      <c r="D36" s="29">
        <v>220</v>
      </c>
      <c r="E36" s="29">
        <v>220</v>
      </c>
      <c r="F36" s="30"/>
      <c r="G36" s="30"/>
      <c r="H36" s="122">
        <v>1.7270000000000001</v>
      </c>
      <c r="I36" s="122">
        <v>1.7270000000000001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359</v>
      </c>
      <c r="D37" s="37">
        <v>329</v>
      </c>
      <c r="E37" s="37">
        <v>311</v>
      </c>
      <c r="F37" s="38">
        <v>94.528875379939208</v>
      </c>
      <c r="G37" s="39"/>
      <c r="H37" s="123">
        <v>6.5580000000000007</v>
      </c>
      <c r="I37" s="124">
        <v>5.0279999999999996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7</v>
      </c>
      <c r="D39" s="37">
        <v>7</v>
      </c>
      <c r="E39" s="37">
        <v>6</v>
      </c>
      <c r="F39" s="38">
        <v>85.714285714285708</v>
      </c>
      <c r="G39" s="39"/>
      <c r="H39" s="123">
        <v>0.17299999999999999</v>
      </c>
      <c r="I39" s="124">
        <v>0.18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32</v>
      </c>
      <c r="D42" s="29">
        <v>30</v>
      </c>
      <c r="E42" s="29">
        <v>30</v>
      </c>
      <c r="F42" s="30"/>
      <c r="G42" s="30"/>
      <c r="H42" s="122">
        <v>1.008</v>
      </c>
      <c r="I42" s="122">
        <v>1.65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7</v>
      </c>
      <c r="D43" s="29">
        <v>6</v>
      </c>
      <c r="E43" s="29">
        <v>6</v>
      </c>
      <c r="F43" s="30"/>
      <c r="G43" s="30"/>
      <c r="H43" s="122">
        <v>0.105</v>
      </c>
      <c r="I43" s="122">
        <v>0.09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</v>
      </c>
      <c r="D45" s="29"/>
      <c r="E45" s="29"/>
      <c r="F45" s="30"/>
      <c r="G45" s="30"/>
      <c r="H45" s="122">
        <v>2.8000000000000001E-2</v>
      </c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89</v>
      </c>
      <c r="D47" s="29">
        <v>115</v>
      </c>
      <c r="E47" s="29">
        <v>115</v>
      </c>
      <c r="F47" s="30"/>
      <c r="G47" s="30"/>
      <c r="H47" s="122">
        <v>3.56</v>
      </c>
      <c r="I47" s="122">
        <v>4.5999999999999996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21</v>
      </c>
      <c r="D48" s="29">
        <v>18</v>
      </c>
      <c r="E48" s="29">
        <v>18</v>
      </c>
      <c r="F48" s="30"/>
      <c r="G48" s="30"/>
      <c r="H48" s="122">
        <v>0.54600000000000004</v>
      </c>
      <c r="I48" s="122">
        <v>0.46800000000000003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>
        <v>8</v>
      </c>
      <c r="E49" s="29">
        <v>8</v>
      </c>
      <c r="F49" s="30"/>
      <c r="G49" s="30"/>
      <c r="H49" s="122"/>
      <c r="I49" s="122">
        <v>0.28000000000000003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150</v>
      </c>
      <c r="D50" s="37">
        <v>177</v>
      </c>
      <c r="E50" s="37">
        <v>177</v>
      </c>
      <c r="F50" s="38">
        <v>100</v>
      </c>
      <c r="G50" s="39"/>
      <c r="H50" s="123">
        <v>5.2470000000000008</v>
      </c>
      <c r="I50" s="124">
        <v>7.0880000000000001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110</v>
      </c>
      <c r="D54" s="29">
        <v>110</v>
      </c>
      <c r="E54" s="29">
        <v>120</v>
      </c>
      <c r="F54" s="30"/>
      <c r="G54" s="30"/>
      <c r="H54" s="122">
        <v>5.0599999999999996</v>
      </c>
      <c r="I54" s="122">
        <v>5.28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194</v>
      </c>
      <c r="D55" s="29">
        <v>160</v>
      </c>
      <c r="E55" s="29">
        <v>160</v>
      </c>
      <c r="F55" s="30"/>
      <c r="G55" s="30"/>
      <c r="H55" s="122">
        <v>9.6999999999999993</v>
      </c>
      <c r="I55" s="122">
        <v>8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15</v>
      </c>
      <c r="D58" s="29">
        <v>15</v>
      </c>
      <c r="E58" s="29">
        <v>15</v>
      </c>
      <c r="F58" s="30"/>
      <c r="G58" s="30"/>
      <c r="H58" s="122">
        <v>0.67500000000000004</v>
      </c>
      <c r="I58" s="122">
        <v>0.6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319</v>
      </c>
      <c r="D59" s="37">
        <v>285</v>
      </c>
      <c r="E59" s="37">
        <v>295</v>
      </c>
      <c r="F59" s="38">
        <v>103.50877192982456</v>
      </c>
      <c r="G59" s="39"/>
      <c r="H59" s="123">
        <v>15.434999999999999</v>
      </c>
      <c r="I59" s="124">
        <v>13.88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129</v>
      </c>
      <c r="D61" s="29">
        <v>99</v>
      </c>
      <c r="E61" s="29">
        <v>99</v>
      </c>
      <c r="F61" s="30"/>
      <c r="G61" s="30"/>
      <c r="H61" s="122">
        <v>4.6440000000000001</v>
      </c>
      <c r="I61" s="122">
        <v>3.5640000000000001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136</v>
      </c>
      <c r="D62" s="29">
        <v>136</v>
      </c>
      <c r="E62" s="29">
        <v>136</v>
      </c>
      <c r="F62" s="30"/>
      <c r="G62" s="30"/>
      <c r="H62" s="122">
        <v>3.0350000000000001</v>
      </c>
      <c r="I62" s="122">
        <v>3.0350000000000001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1121</v>
      </c>
      <c r="D63" s="29">
        <v>1111</v>
      </c>
      <c r="E63" s="29">
        <v>1111</v>
      </c>
      <c r="F63" s="30"/>
      <c r="G63" s="30"/>
      <c r="H63" s="122">
        <v>58.493000000000002</v>
      </c>
      <c r="I63" s="122">
        <v>47.88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1386</v>
      </c>
      <c r="D64" s="37">
        <v>1346</v>
      </c>
      <c r="E64" s="37">
        <v>1346</v>
      </c>
      <c r="F64" s="38">
        <v>100</v>
      </c>
      <c r="G64" s="39"/>
      <c r="H64" s="123">
        <v>66.171999999999997</v>
      </c>
      <c r="I64" s="124">
        <v>54.478999999999999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524</v>
      </c>
      <c r="D66" s="37">
        <v>670</v>
      </c>
      <c r="E66" s="37">
        <v>650</v>
      </c>
      <c r="F66" s="38">
        <v>97.014925373134332</v>
      </c>
      <c r="G66" s="39"/>
      <c r="H66" s="123">
        <v>26.2</v>
      </c>
      <c r="I66" s="124">
        <v>26.13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27</v>
      </c>
      <c r="D72" s="29">
        <v>26</v>
      </c>
      <c r="E72" s="29">
        <v>26</v>
      </c>
      <c r="F72" s="30"/>
      <c r="G72" s="30"/>
      <c r="H72" s="122">
        <v>0.65</v>
      </c>
      <c r="I72" s="122">
        <v>1.2589999999999999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80</v>
      </c>
      <c r="D73" s="29">
        <v>80</v>
      </c>
      <c r="E73" s="29">
        <v>80</v>
      </c>
      <c r="F73" s="30"/>
      <c r="G73" s="30"/>
      <c r="H73" s="122">
        <v>2.86</v>
      </c>
      <c r="I73" s="122">
        <v>2.8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183</v>
      </c>
      <c r="D74" s="29">
        <v>97</v>
      </c>
      <c r="E74" s="29">
        <v>200</v>
      </c>
      <c r="F74" s="30"/>
      <c r="G74" s="30"/>
      <c r="H74" s="122">
        <v>10.286</v>
      </c>
      <c r="I74" s="122">
        <v>3.7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85</v>
      </c>
      <c r="D75" s="29">
        <v>36</v>
      </c>
      <c r="E75" s="29">
        <v>100</v>
      </c>
      <c r="F75" s="30"/>
      <c r="G75" s="30"/>
      <c r="H75" s="122">
        <v>2.9780000000000002</v>
      </c>
      <c r="I75" s="122">
        <v>1.26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10</v>
      </c>
      <c r="D76" s="29">
        <v>4</v>
      </c>
      <c r="E76" s="29">
        <v>4</v>
      </c>
      <c r="F76" s="30"/>
      <c r="G76" s="30"/>
      <c r="H76" s="122">
        <v>0.25</v>
      </c>
      <c r="I76" s="122">
        <v>0.1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186</v>
      </c>
      <c r="D77" s="29">
        <v>138</v>
      </c>
      <c r="E77" s="29">
        <v>141</v>
      </c>
      <c r="F77" s="30"/>
      <c r="G77" s="30"/>
      <c r="H77" s="122">
        <v>7.2539999999999996</v>
      </c>
      <c r="I77" s="122">
        <v>5.3819999999999997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170</v>
      </c>
      <c r="D78" s="29">
        <v>200</v>
      </c>
      <c r="E78" s="29">
        <v>200</v>
      </c>
      <c r="F78" s="30"/>
      <c r="G78" s="30"/>
      <c r="H78" s="122">
        <v>8.1999999999999993</v>
      </c>
      <c r="I78" s="122">
        <v>10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760</v>
      </c>
      <c r="D79" s="29">
        <v>700</v>
      </c>
      <c r="E79" s="29">
        <v>700</v>
      </c>
      <c r="F79" s="30"/>
      <c r="G79" s="30"/>
      <c r="H79" s="122">
        <v>41.8</v>
      </c>
      <c r="I79" s="122">
        <v>21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1501</v>
      </c>
      <c r="D80" s="37">
        <v>1281</v>
      </c>
      <c r="E80" s="37">
        <v>1451</v>
      </c>
      <c r="F80" s="38">
        <v>113.27088212334114</v>
      </c>
      <c r="G80" s="39"/>
      <c r="H80" s="123">
        <v>74.277999999999992</v>
      </c>
      <c r="I80" s="124">
        <v>45.500999999999998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4282</v>
      </c>
      <c r="D87" s="48">
        <v>4120</v>
      </c>
      <c r="E87" s="48">
        <v>4261</v>
      </c>
      <c r="F87" s="49">
        <v>103.42233009708738</v>
      </c>
      <c r="G87" s="39"/>
      <c r="H87" s="127">
        <v>195.82</v>
      </c>
      <c r="I87" s="128">
        <v>153.268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oja52">
    <pageSetUpPr fitToPage="1"/>
  </sheetPr>
  <dimension ref="A1:K625"/>
  <sheetViews>
    <sheetView view="pageBreakPreview" zoomScale="60" zoomScaleNormal="100" workbookViewId="0">
      <selection activeCell="C7" sqref="C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7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350</v>
      </c>
      <c r="D9" s="29">
        <v>359</v>
      </c>
      <c r="E9" s="29">
        <v>340</v>
      </c>
      <c r="F9" s="30"/>
      <c r="G9" s="30"/>
      <c r="H9" s="122">
        <v>7.875</v>
      </c>
      <c r="I9" s="122">
        <v>8.1999999999999993</v>
      </c>
      <c r="J9" s="122">
        <v>7.14</v>
      </c>
      <c r="K9" s="31"/>
    </row>
    <row r="10" spans="1:11" s="32" customFormat="1" ht="11.25" customHeight="1" x14ac:dyDescent="0.3">
      <c r="A10" s="34" t="s">
        <v>9</v>
      </c>
      <c r="B10" s="28"/>
      <c r="C10" s="29">
        <v>184</v>
      </c>
      <c r="D10" s="29">
        <v>194</v>
      </c>
      <c r="E10" s="29">
        <v>184</v>
      </c>
      <c r="F10" s="30"/>
      <c r="G10" s="30"/>
      <c r="H10" s="122">
        <v>4.2320000000000002</v>
      </c>
      <c r="I10" s="122">
        <v>4.5609999999999999</v>
      </c>
      <c r="J10" s="122">
        <v>4.048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312</v>
      </c>
      <c r="D11" s="29">
        <v>337</v>
      </c>
      <c r="E11" s="29">
        <v>308</v>
      </c>
      <c r="F11" s="30"/>
      <c r="G11" s="30"/>
      <c r="H11" s="122">
        <v>9.984</v>
      </c>
      <c r="I11" s="122">
        <v>10.936</v>
      </c>
      <c r="J11" s="122">
        <v>9.34</v>
      </c>
      <c r="K11" s="31"/>
    </row>
    <row r="12" spans="1:11" s="32" customFormat="1" ht="11.25" customHeight="1" x14ac:dyDescent="0.3">
      <c r="A12" s="34" t="s">
        <v>11</v>
      </c>
      <c r="B12" s="28"/>
      <c r="C12" s="29">
        <v>346</v>
      </c>
      <c r="D12" s="29">
        <v>321</v>
      </c>
      <c r="E12" s="29">
        <v>340</v>
      </c>
      <c r="F12" s="30"/>
      <c r="G12" s="30"/>
      <c r="H12" s="122">
        <v>9.6880000000000006</v>
      </c>
      <c r="I12" s="122">
        <v>9.02</v>
      </c>
      <c r="J12" s="122">
        <v>9.35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1192</v>
      </c>
      <c r="D13" s="37">
        <v>1211</v>
      </c>
      <c r="E13" s="37">
        <v>1172</v>
      </c>
      <c r="F13" s="38">
        <v>96.7795210569777</v>
      </c>
      <c r="G13" s="39"/>
      <c r="H13" s="123">
        <v>31.779000000000003</v>
      </c>
      <c r="I13" s="124">
        <v>32.716999999999999</v>
      </c>
      <c r="J13" s="124">
        <v>29.878</v>
      </c>
      <c r="K13" s="40">
        <v>91.322554023901958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135</v>
      </c>
      <c r="D15" s="37">
        <v>137</v>
      </c>
      <c r="E15" s="37">
        <v>133</v>
      </c>
      <c r="F15" s="38">
        <v>97.080291970802918</v>
      </c>
      <c r="G15" s="39"/>
      <c r="H15" s="123">
        <v>1.8779999999999999</v>
      </c>
      <c r="I15" s="124">
        <v>1.9950000000000001</v>
      </c>
      <c r="J15" s="124">
        <v>1.8</v>
      </c>
      <c r="K15" s="40">
        <v>90.225563909774436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2</v>
      </c>
      <c r="E17" s="37">
        <v>1</v>
      </c>
      <c r="F17" s="38">
        <v>50</v>
      </c>
      <c r="G17" s="39"/>
      <c r="H17" s="123">
        <v>8.9999999999999993E-3</v>
      </c>
      <c r="I17" s="124">
        <v>2.5999999999999999E-2</v>
      </c>
      <c r="J17" s="124">
        <v>1.2999999999999999E-2</v>
      </c>
      <c r="K17" s="40">
        <v>50.000000000000007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>
        <v>18</v>
      </c>
      <c r="E19" s="29"/>
      <c r="F19" s="30"/>
      <c r="G19" s="30"/>
      <c r="H19" s="122"/>
      <c r="I19" s="122">
        <v>0.439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40</v>
      </c>
      <c r="D21" s="29">
        <v>39</v>
      </c>
      <c r="E21" s="29"/>
      <c r="F21" s="30"/>
      <c r="G21" s="30"/>
      <c r="H21" s="122">
        <v>0.64</v>
      </c>
      <c r="I21" s="122">
        <v>0.64600000000000002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40</v>
      </c>
      <c r="D22" s="37">
        <v>57</v>
      </c>
      <c r="E22" s="37"/>
      <c r="F22" s="38"/>
      <c r="G22" s="39"/>
      <c r="H22" s="123">
        <v>0.64</v>
      </c>
      <c r="I22" s="124">
        <v>1.085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</v>
      </c>
      <c r="D26" s="37">
        <v>1</v>
      </c>
      <c r="E26" s="37">
        <v>1</v>
      </c>
      <c r="F26" s="38">
        <v>100</v>
      </c>
      <c r="G26" s="39"/>
      <c r="H26" s="123">
        <v>0.15</v>
      </c>
      <c r="I26" s="124">
        <v>0.03</v>
      </c>
      <c r="J26" s="124">
        <v>0.03</v>
      </c>
      <c r="K26" s="40">
        <v>100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305</v>
      </c>
      <c r="D28" s="29">
        <v>334</v>
      </c>
      <c r="E28" s="29">
        <v>374</v>
      </c>
      <c r="F28" s="30"/>
      <c r="G28" s="30"/>
      <c r="H28" s="122">
        <v>16.702000000000002</v>
      </c>
      <c r="I28" s="122">
        <v>17.702000000000002</v>
      </c>
      <c r="J28" s="122">
        <v>19.100000000000001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80</v>
      </c>
      <c r="E29" s="29">
        <v>86</v>
      </c>
      <c r="F29" s="30"/>
      <c r="G29" s="30"/>
      <c r="H29" s="122"/>
      <c r="I29" s="122">
        <v>3.75</v>
      </c>
      <c r="J29" s="122">
        <v>3.7080000000000002</v>
      </c>
      <c r="K29" s="31"/>
    </row>
    <row r="30" spans="1:11" s="32" customFormat="1" ht="11.25" customHeight="1" x14ac:dyDescent="0.3">
      <c r="A30" s="34" t="s">
        <v>23</v>
      </c>
      <c r="B30" s="28"/>
      <c r="C30" s="29">
        <v>250</v>
      </c>
      <c r="D30" s="29">
        <v>410</v>
      </c>
      <c r="E30" s="29">
        <v>276</v>
      </c>
      <c r="F30" s="30"/>
      <c r="G30" s="30"/>
      <c r="H30" s="122">
        <v>14</v>
      </c>
      <c r="I30" s="122">
        <v>22.085999999999999</v>
      </c>
      <c r="J30" s="122">
        <v>8.6999999999999993</v>
      </c>
      <c r="K30" s="31"/>
    </row>
    <row r="31" spans="1:11" s="23" customFormat="1" ht="11.25" customHeight="1" x14ac:dyDescent="0.3">
      <c r="A31" s="41" t="s">
        <v>24</v>
      </c>
      <c r="B31" s="36"/>
      <c r="C31" s="37">
        <v>555</v>
      </c>
      <c r="D31" s="37">
        <v>824</v>
      </c>
      <c r="E31" s="37">
        <v>736</v>
      </c>
      <c r="F31" s="38">
        <v>89.320388349514559</v>
      </c>
      <c r="G31" s="39"/>
      <c r="H31" s="123">
        <v>30.702000000000002</v>
      </c>
      <c r="I31" s="124">
        <v>43.537999999999997</v>
      </c>
      <c r="J31" s="124">
        <v>31.507999999999999</v>
      </c>
      <c r="K31" s="40">
        <v>72.368965042032244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114</v>
      </c>
      <c r="D33" s="29">
        <v>152</v>
      </c>
      <c r="E33" s="29">
        <v>121</v>
      </c>
      <c r="F33" s="30"/>
      <c r="G33" s="30"/>
      <c r="H33" s="122">
        <v>3.327</v>
      </c>
      <c r="I33" s="122">
        <v>4.2409999999999997</v>
      </c>
      <c r="J33" s="122">
        <v>3.4689999999999999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19</v>
      </c>
      <c r="D34" s="29">
        <v>20</v>
      </c>
      <c r="E34" s="29">
        <v>11</v>
      </c>
      <c r="F34" s="30"/>
      <c r="G34" s="30"/>
      <c r="H34" s="122">
        <v>0.53500000000000003</v>
      </c>
      <c r="I34" s="122">
        <v>0.69</v>
      </c>
      <c r="J34" s="122">
        <v>0.27400000000000002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284.67</v>
      </c>
      <c r="D35" s="29">
        <v>359</v>
      </c>
      <c r="E35" s="29">
        <v>285</v>
      </c>
      <c r="F35" s="30"/>
      <c r="G35" s="30"/>
      <c r="H35" s="122">
        <v>11.387</v>
      </c>
      <c r="I35" s="122">
        <v>14.009</v>
      </c>
      <c r="J35" s="122">
        <v>10.132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206</v>
      </c>
      <c r="D36" s="29">
        <v>220</v>
      </c>
      <c r="E36" s="29">
        <v>220</v>
      </c>
      <c r="F36" s="30"/>
      <c r="G36" s="30"/>
      <c r="H36" s="122">
        <v>5.9</v>
      </c>
      <c r="I36" s="122">
        <v>1.7270000000000001</v>
      </c>
      <c r="J36" s="122">
        <v>1.7270000000000001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623.67000000000007</v>
      </c>
      <c r="D37" s="37">
        <v>751</v>
      </c>
      <c r="E37" s="37">
        <v>637</v>
      </c>
      <c r="F37" s="38">
        <v>84.820239680426099</v>
      </c>
      <c r="G37" s="39"/>
      <c r="H37" s="123">
        <v>21.149000000000001</v>
      </c>
      <c r="I37" s="124">
        <v>20.666999999999998</v>
      </c>
      <c r="J37" s="124">
        <v>15.602</v>
      </c>
      <c r="K37" s="40">
        <v>75.492330768858579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33</v>
      </c>
      <c r="D39" s="37">
        <v>46</v>
      </c>
      <c r="E39" s="37">
        <v>45</v>
      </c>
      <c r="F39" s="38">
        <v>97.826086956521735</v>
      </c>
      <c r="G39" s="39"/>
      <c r="H39" s="123">
        <v>1.1499999999999999</v>
      </c>
      <c r="I39" s="124">
        <v>1.208</v>
      </c>
      <c r="J39" s="124">
        <v>1.18</v>
      </c>
      <c r="K39" s="40">
        <v>97.682119205298022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174</v>
      </c>
      <c r="D41" s="29">
        <v>179</v>
      </c>
      <c r="E41" s="29">
        <v>96</v>
      </c>
      <c r="F41" s="30"/>
      <c r="G41" s="30"/>
      <c r="H41" s="122">
        <v>5.5679999999999996</v>
      </c>
      <c r="I41" s="122">
        <v>5.1550000000000002</v>
      </c>
      <c r="J41" s="122">
        <v>3.5419999999999998</v>
      </c>
      <c r="K41" s="31"/>
    </row>
    <row r="42" spans="1:11" s="32" customFormat="1" ht="11.25" customHeight="1" x14ac:dyDescent="0.3">
      <c r="A42" s="34" t="s">
        <v>32</v>
      </c>
      <c r="B42" s="28"/>
      <c r="C42" s="29">
        <v>194</v>
      </c>
      <c r="D42" s="29">
        <v>183</v>
      </c>
      <c r="E42" s="29"/>
      <c r="F42" s="30"/>
      <c r="G42" s="30"/>
      <c r="H42" s="122">
        <v>11.834</v>
      </c>
      <c r="I42" s="122">
        <v>13.725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7</v>
      </c>
      <c r="D43" s="29">
        <v>9</v>
      </c>
      <c r="E43" s="29"/>
      <c r="F43" s="30"/>
      <c r="G43" s="30"/>
      <c r="H43" s="122">
        <v>0.14799999999999999</v>
      </c>
      <c r="I43" s="122">
        <v>0.252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65</v>
      </c>
      <c r="D44" s="29">
        <v>68</v>
      </c>
      <c r="E44" s="29"/>
      <c r="F44" s="30"/>
      <c r="G44" s="30"/>
      <c r="H44" s="122">
        <v>3.1070000000000002</v>
      </c>
      <c r="I44" s="122">
        <v>3.1139999999999999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68</v>
      </c>
      <c r="D45" s="29">
        <v>61</v>
      </c>
      <c r="E45" s="29">
        <v>76</v>
      </c>
      <c r="F45" s="30"/>
      <c r="G45" s="30"/>
      <c r="H45" s="122">
        <v>1.802</v>
      </c>
      <c r="I45" s="122">
        <v>2.1349999999999998</v>
      </c>
      <c r="J45" s="122">
        <v>2.4319999999999999</v>
      </c>
      <c r="K45" s="31"/>
    </row>
    <row r="46" spans="1:11" s="32" customFormat="1" ht="11.25" customHeight="1" x14ac:dyDescent="0.3">
      <c r="A46" s="34" t="s">
        <v>36</v>
      </c>
      <c r="B46" s="28"/>
      <c r="C46" s="29">
        <v>72</v>
      </c>
      <c r="D46" s="29">
        <v>51</v>
      </c>
      <c r="E46" s="29">
        <v>60</v>
      </c>
      <c r="F46" s="30"/>
      <c r="G46" s="30"/>
      <c r="H46" s="122">
        <v>3.1680000000000001</v>
      </c>
      <c r="I46" s="122">
        <v>2.04</v>
      </c>
      <c r="J46" s="122">
        <v>2.4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>
        <v>306</v>
      </c>
      <c r="E48" s="29">
        <v>278</v>
      </c>
      <c r="F48" s="30"/>
      <c r="G48" s="30"/>
      <c r="H48" s="122"/>
      <c r="I48" s="122">
        <v>15.3</v>
      </c>
      <c r="J48" s="122">
        <v>13.9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141</v>
      </c>
      <c r="D49" s="29">
        <v>117</v>
      </c>
      <c r="E49" s="29">
        <v>142</v>
      </c>
      <c r="F49" s="30"/>
      <c r="G49" s="30"/>
      <c r="H49" s="122">
        <v>7.05</v>
      </c>
      <c r="I49" s="122">
        <v>5.85</v>
      </c>
      <c r="J49" s="122">
        <v>7.1</v>
      </c>
      <c r="K49" s="31"/>
    </row>
    <row r="50" spans="1:11" s="23" customFormat="1" ht="11.25" customHeight="1" x14ac:dyDescent="0.3">
      <c r="A50" s="41" t="s">
        <v>40</v>
      </c>
      <c r="B50" s="36"/>
      <c r="C50" s="37">
        <v>721</v>
      </c>
      <c r="D50" s="37">
        <v>974</v>
      </c>
      <c r="E50" s="37">
        <v>652</v>
      </c>
      <c r="F50" s="38">
        <v>66.940451745379875</v>
      </c>
      <c r="G50" s="39"/>
      <c r="H50" s="123">
        <v>32.677</v>
      </c>
      <c r="I50" s="124">
        <v>47.571000000000005</v>
      </c>
      <c r="J50" s="124">
        <v>29.374000000000002</v>
      </c>
      <c r="K50" s="40">
        <v>61.747703432763657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300</v>
      </c>
      <c r="D54" s="29">
        <v>200</v>
      </c>
      <c r="E54" s="29">
        <v>225</v>
      </c>
      <c r="F54" s="30"/>
      <c r="G54" s="30"/>
      <c r="H54" s="122">
        <v>19.5</v>
      </c>
      <c r="I54" s="122">
        <v>13.2</v>
      </c>
      <c r="J54" s="122">
        <v>15.074999999999999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2305</v>
      </c>
      <c r="D55" s="29">
        <v>2148</v>
      </c>
      <c r="E55" s="29">
        <v>1857</v>
      </c>
      <c r="F55" s="30"/>
      <c r="G55" s="30"/>
      <c r="H55" s="122">
        <v>161.35</v>
      </c>
      <c r="I55" s="122">
        <v>139.559</v>
      </c>
      <c r="J55" s="122">
        <v>120.705</v>
      </c>
      <c r="K55" s="31"/>
    </row>
    <row r="56" spans="1:11" s="32" customFormat="1" ht="11.25" customHeight="1" x14ac:dyDescent="0.3">
      <c r="A56" s="34" t="s">
        <v>44</v>
      </c>
      <c r="B56" s="28"/>
      <c r="C56" s="29">
        <v>2</v>
      </c>
      <c r="D56" s="29"/>
      <c r="E56" s="29"/>
      <c r="F56" s="30"/>
      <c r="G56" s="30"/>
      <c r="H56" s="122">
        <v>0.09</v>
      </c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>
        <v>60</v>
      </c>
      <c r="E57" s="29"/>
      <c r="F57" s="30"/>
      <c r="G57" s="30"/>
      <c r="H57" s="122"/>
      <c r="I57" s="122">
        <v>1.95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60</v>
      </c>
      <c r="D58" s="29">
        <v>56</v>
      </c>
      <c r="E58" s="29">
        <v>56</v>
      </c>
      <c r="F58" s="30"/>
      <c r="G58" s="30"/>
      <c r="H58" s="122">
        <v>2.7</v>
      </c>
      <c r="I58" s="122">
        <v>2.4079999999999999</v>
      </c>
      <c r="J58" s="122">
        <v>2.2400000000000002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2667</v>
      </c>
      <c r="D59" s="37">
        <v>2464</v>
      </c>
      <c r="E59" s="37">
        <v>2138</v>
      </c>
      <c r="F59" s="38">
        <v>86.769480519480524</v>
      </c>
      <c r="G59" s="39"/>
      <c r="H59" s="123">
        <v>183.64</v>
      </c>
      <c r="I59" s="124">
        <v>157.11699999999996</v>
      </c>
      <c r="J59" s="124">
        <v>138.02000000000001</v>
      </c>
      <c r="K59" s="40">
        <v>87.845363646199999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207</v>
      </c>
      <c r="D61" s="29">
        <v>223</v>
      </c>
      <c r="E61" s="29">
        <v>273</v>
      </c>
      <c r="F61" s="30"/>
      <c r="G61" s="30"/>
      <c r="H61" s="122">
        <v>9.3149999999999995</v>
      </c>
      <c r="I61" s="122">
        <v>10.035</v>
      </c>
      <c r="J61" s="122">
        <v>12.285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>
        <v>11</v>
      </c>
      <c r="F63" s="30"/>
      <c r="G63" s="30"/>
      <c r="H63" s="122"/>
      <c r="I63" s="122"/>
      <c r="J63" s="122">
        <v>0.27500000000000002</v>
      </c>
      <c r="K63" s="31"/>
    </row>
    <row r="64" spans="1:11" s="23" customFormat="1" ht="11.25" customHeight="1" x14ac:dyDescent="0.3">
      <c r="A64" s="35" t="s">
        <v>51</v>
      </c>
      <c r="B64" s="36"/>
      <c r="C64" s="37">
        <v>207</v>
      </c>
      <c r="D64" s="37">
        <v>223</v>
      </c>
      <c r="E64" s="37">
        <v>284</v>
      </c>
      <c r="F64" s="38">
        <v>127.35426008968609</v>
      </c>
      <c r="G64" s="39"/>
      <c r="H64" s="123">
        <v>9.3149999999999995</v>
      </c>
      <c r="I64" s="124">
        <v>10.035</v>
      </c>
      <c r="J64" s="124">
        <v>12.56</v>
      </c>
      <c r="K64" s="40">
        <v>125.16193323368211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176</v>
      </c>
      <c r="D66" s="37">
        <v>26</v>
      </c>
      <c r="E66" s="37">
        <v>95</v>
      </c>
      <c r="F66" s="38">
        <v>365.38461538461536</v>
      </c>
      <c r="G66" s="39"/>
      <c r="H66" s="123">
        <v>9.6750000000000007</v>
      </c>
      <c r="I66" s="124">
        <v>1.17</v>
      </c>
      <c r="J66" s="124">
        <v>4.9400000000000004</v>
      </c>
      <c r="K66" s="40">
        <v>422.22222222222229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50</v>
      </c>
      <c r="D68" s="29">
        <v>52</v>
      </c>
      <c r="E68" s="29">
        <v>44</v>
      </c>
      <c r="F68" s="30"/>
      <c r="G68" s="30"/>
      <c r="H68" s="122">
        <v>1.47</v>
      </c>
      <c r="I68" s="122">
        <v>1.9159999999999999</v>
      </c>
      <c r="J68" s="122">
        <v>1.3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11</v>
      </c>
      <c r="D69" s="29">
        <v>8</v>
      </c>
      <c r="E69" s="29">
        <v>70</v>
      </c>
      <c r="F69" s="30"/>
      <c r="G69" s="30"/>
      <c r="H69" s="122">
        <v>0.36</v>
      </c>
      <c r="I69" s="122">
        <v>0.32</v>
      </c>
      <c r="J69" s="122">
        <v>2.1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61</v>
      </c>
      <c r="D70" s="37">
        <v>60</v>
      </c>
      <c r="E70" s="37">
        <v>114</v>
      </c>
      <c r="F70" s="38">
        <v>190</v>
      </c>
      <c r="G70" s="39"/>
      <c r="H70" s="123">
        <v>1.83</v>
      </c>
      <c r="I70" s="124">
        <v>2.2359999999999998</v>
      </c>
      <c r="J70" s="124">
        <v>3.4000000000000004</v>
      </c>
      <c r="K70" s="40">
        <v>152.05724508050093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381</v>
      </c>
      <c r="D72" s="29">
        <v>458</v>
      </c>
      <c r="E72" s="29">
        <v>320</v>
      </c>
      <c r="F72" s="30"/>
      <c r="G72" s="30"/>
      <c r="H72" s="122">
        <v>15.3</v>
      </c>
      <c r="I72" s="122">
        <v>20.734999999999999</v>
      </c>
      <c r="J72" s="122">
        <v>12.7</v>
      </c>
      <c r="K72" s="31"/>
    </row>
    <row r="73" spans="1:11" s="32" customFormat="1" ht="11.25" customHeight="1" x14ac:dyDescent="0.3">
      <c r="A73" s="34" t="s">
        <v>57</v>
      </c>
      <c r="B73" s="28"/>
      <c r="C73" s="29">
        <v>68</v>
      </c>
      <c r="D73" s="29">
        <v>68</v>
      </c>
      <c r="E73" s="29">
        <v>68</v>
      </c>
      <c r="F73" s="30"/>
      <c r="G73" s="30"/>
      <c r="H73" s="122">
        <v>2.5329999999999999</v>
      </c>
      <c r="I73" s="122">
        <v>2.524</v>
      </c>
      <c r="J73" s="122">
        <v>2.38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156</v>
      </c>
      <c r="D74" s="29">
        <v>95</v>
      </c>
      <c r="E74" s="29">
        <v>315</v>
      </c>
      <c r="F74" s="30"/>
      <c r="G74" s="30"/>
      <c r="H74" s="122">
        <v>5.45</v>
      </c>
      <c r="I74" s="122">
        <v>3.4969999999999999</v>
      </c>
      <c r="J74" s="122">
        <v>11.034000000000001</v>
      </c>
      <c r="K74" s="31"/>
    </row>
    <row r="75" spans="1:11" s="32" customFormat="1" ht="11.25" customHeight="1" x14ac:dyDescent="0.3">
      <c r="A75" s="34" t="s">
        <v>59</v>
      </c>
      <c r="B75" s="28"/>
      <c r="C75" s="29">
        <v>25</v>
      </c>
      <c r="D75" s="29">
        <v>41</v>
      </c>
      <c r="E75" s="29">
        <v>39</v>
      </c>
      <c r="F75" s="30"/>
      <c r="G75" s="30"/>
      <c r="H75" s="122">
        <v>0.75</v>
      </c>
      <c r="I75" s="122">
        <v>0.76900000000000002</v>
      </c>
      <c r="J75" s="122">
        <v>1.395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20</v>
      </c>
      <c r="D77" s="29">
        <v>21</v>
      </c>
      <c r="E77" s="29">
        <v>16</v>
      </c>
      <c r="F77" s="30"/>
      <c r="G77" s="30"/>
      <c r="H77" s="122">
        <v>0.78</v>
      </c>
      <c r="I77" s="122">
        <v>0.81899999999999995</v>
      </c>
      <c r="J77" s="122">
        <v>0.624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50</v>
      </c>
      <c r="D79" s="29">
        <v>60</v>
      </c>
      <c r="E79" s="29">
        <v>80</v>
      </c>
      <c r="F79" s="30"/>
      <c r="G79" s="30"/>
      <c r="H79" s="122">
        <v>1.75</v>
      </c>
      <c r="I79" s="122">
        <v>3.3</v>
      </c>
      <c r="J79" s="122">
        <v>2.4</v>
      </c>
      <c r="K79" s="31"/>
    </row>
    <row r="80" spans="1:11" s="23" customFormat="1" ht="11.25" customHeight="1" x14ac:dyDescent="0.3">
      <c r="A80" s="41" t="s">
        <v>64</v>
      </c>
      <c r="B80" s="36"/>
      <c r="C80" s="37">
        <v>700</v>
      </c>
      <c r="D80" s="37">
        <v>743</v>
      </c>
      <c r="E80" s="37">
        <v>838</v>
      </c>
      <c r="F80" s="38">
        <v>112.78600269179005</v>
      </c>
      <c r="G80" s="39"/>
      <c r="H80" s="123">
        <v>26.563000000000002</v>
      </c>
      <c r="I80" s="124">
        <v>31.643999999999998</v>
      </c>
      <c r="J80" s="124">
        <v>30.532999999999994</v>
      </c>
      <c r="K80" s="40">
        <v>96.489065857666517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178</v>
      </c>
      <c r="D82" s="29">
        <v>108</v>
      </c>
      <c r="E82" s="29">
        <v>108</v>
      </c>
      <c r="F82" s="30"/>
      <c r="G82" s="30"/>
      <c r="H82" s="122">
        <v>3.4580000000000002</v>
      </c>
      <c r="I82" s="122">
        <v>2.903</v>
      </c>
      <c r="J82" s="122">
        <v>2.903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185</v>
      </c>
      <c r="D83" s="29">
        <v>180</v>
      </c>
      <c r="E83" s="29">
        <v>180</v>
      </c>
      <c r="F83" s="30"/>
      <c r="G83" s="30"/>
      <c r="H83" s="122">
        <v>4.6219999999999999</v>
      </c>
      <c r="I83" s="122">
        <v>5.3659999999999997</v>
      </c>
      <c r="J83" s="122">
        <v>5.3659999999999997</v>
      </c>
      <c r="K83" s="31"/>
    </row>
    <row r="84" spans="1:11" s="23" customFormat="1" ht="11.25" customHeight="1" x14ac:dyDescent="0.3">
      <c r="A84" s="35" t="s">
        <v>67</v>
      </c>
      <c r="B84" s="36"/>
      <c r="C84" s="37">
        <v>363</v>
      </c>
      <c r="D84" s="37">
        <v>288</v>
      </c>
      <c r="E84" s="37">
        <v>288</v>
      </c>
      <c r="F84" s="38">
        <v>100</v>
      </c>
      <c r="G84" s="39"/>
      <c r="H84" s="123">
        <v>8.08</v>
      </c>
      <c r="I84" s="124">
        <v>8.2690000000000001</v>
      </c>
      <c r="J84" s="124">
        <v>8.2690000000000001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7477.67</v>
      </c>
      <c r="D87" s="48">
        <v>7807</v>
      </c>
      <c r="E87" s="48">
        <v>7134</v>
      </c>
      <c r="F87" s="49">
        <v>91.379531189957731</v>
      </c>
      <c r="G87" s="39"/>
      <c r="H87" s="127">
        <v>359.23699999999997</v>
      </c>
      <c r="I87" s="128">
        <v>359.30799999999999</v>
      </c>
      <c r="J87" s="128">
        <v>307.10700000000003</v>
      </c>
      <c r="K87" s="49">
        <v>85.47179578523162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53">
    <pageSetUpPr fitToPage="1"/>
  </sheetPr>
  <dimension ref="A1:K625"/>
  <sheetViews>
    <sheetView view="pageBreakPreview" zoomScale="60" zoomScaleNormal="100" workbookViewId="0">
      <selection activeCell="C7" sqref="C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7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350</v>
      </c>
      <c r="D9" s="29">
        <v>359</v>
      </c>
      <c r="E9" s="29">
        <v>340</v>
      </c>
      <c r="F9" s="30"/>
      <c r="G9" s="30"/>
      <c r="H9" s="122">
        <v>7.875</v>
      </c>
      <c r="I9" s="122">
        <v>8.1999999999999993</v>
      </c>
      <c r="J9" s="122">
        <v>7.14</v>
      </c>
      <c r="K9" s="31"/>
    </row>
    <row r="10" spans="1:11" s="32" customFormat="1" ht="11.25" customHeight="1" x14ac:dyDescent="0.3">
      <c r="A10" s="34" t="s">
        <v>9</v>
      </c>
      <c r="B10" s="28"/>
      <c r="C10" s="29">
        <v>184</v>
      </c>
      <c r="D10" s="29">
        <v>194</v>
      </c>
      <c r="E10" s="29">
        <v>184</v>
      </c>
      <c r="F10" s="30"/>
      <c r="G10" s="30"/>
      <c r="H10" s="122">
        <v>4.2320000000000002</v>
      </c>
      <c r="I10" s="122">
        <v>4.5609999999999999</v>
      </c>
      <c r="J10" s="122">
        <v>4.048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312</v>
      </c>
      <c r="D11" s="29">
        <v>337</v>
      </c>
      <c r="E11" s="29">
        <v>308</v>
      </c>
      <c r="F11" s="30"/>
      <c r="G11" s="30"/>
      <c r="H11" s="122">
        <v>9.984</v>
      </c>
      <c r="I11" s="122">
        <v>10.936</v>
      </c>
      <c r="J11" s="122">
        <v>9.34</v>
      </c>
      <c r="K11" s="31"/>
    </row>
    <row r="12" spans="1:11" s="32" customFormat="1" ht="11.25" customHeight="1" x14ac:dyDescent="0.3">
      <c r="A12" s="34" t="s">
        <v>11</v>
      </c>
      <c r="B12" s="28"/>
      <c r="C12" s="29">
        <v>346</v>
      </c>
      <c r="D12" s="29">
        <v>321</v>
      </c>
      <c r="E12" s="29">
        <v>340</v>
      </c>
      <c r="F12" s="30"/>
      <c r="G12" s="30"/>
      <c r="H12" s="122">
        <v>9.6880000000000006</v>
      </c>
      <c r="I12" s="122">
        <v>9.02</v>
      </c>
      <c r="J12" s="122">
        <v>9.35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1192</v>
      </c>
      <c r="D13" s="37">
        <v>1211</v>
      </c>
      <c r="E13" s="37">
        <v>1172</v>
      </c>
      <c r="F13" s="38">
        <v>96.7795210569777</v>
      </c>
      <c r="G13" s="39"/>
      <c r="H13" s="123">
        <v>31.779000000000003</v>
      </c>
      <c r="I13" s="124">
        <v>32.716999999999999</v>
      </c>
      <c r="J13" s="124">
        <v>29.878</v>
      </c>
      <c r="K13" s="40">
        <v>91.322554023901958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135</v>
      </c>
      <c r="D15" s="37">
        <v>137</v>
      </c>
      <c r="E15" s="37">
        <v>133</v>
      </c>
      <c r="F15" s="38">
        <v>97.080291970802918</v>
      </c>
      <c r="G15" s="39"/>
      <c r="H15" s="123">
        <v>1.8779999999999999</v>
      </c>
      <c r="I15" s="124">
        <v>1.9950000000000001</v>
      </c>
      <c r="J15" s="124">
        <v>1.8</v>
      </c>
      <c r="K15" s="40">
        <v>90.225563909774436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2</v>
      </c>
      <c r="E17" s="37">
        <v>1</v>
      </c>
      <c r="F17" s="38">
        <v>50</v>
      </c>
      <c r="G17" s="39"/>
      <c r="H17" s="123">
        <v>8.9999999999999993E-3</v>
      </c>
      <c r="I17" s="124">
        <v>2.5999999999999999E-2</v>
      </c>
      <c r="J17" s="124">
        <v>1.2999999999999999E-2</v>
      </c>
      <c r="K17" s="40">
        <v>50.000000000000007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18</v>
      </c>
      <c r="D19" s="29">
        <v>18</v>
      </c>
      <c r="E19" s="29">
        <v>18</v>
      </c>
      <c r="F19" s="30"/>
      <c r="G19" s="30"/>
      <c r="H19" s="122">
        <v>0.47</v>
      </c>
      <c r="I19" s="122">
        <v>0.439</v>
      </c>
      <c r="J19" s="122">
        <v>0.42</v>
      </c>
      <c r="K19" s="31"/>
    </row>
    <row r="20" spans="1:11" s="32" customFormat="1" ht="11.25" customHeight="1" x14ac:dyDescent="0.3">
      <c r="A20" s="34" t="s">
        <v>16</v>
      </c>
      <c r="B20" s="28"/>
      <c r="C20" s="29">
        <v>20</v>
      </c>
      <c r="D20" s="29">
        <v>20</v>
      </c>
      <c r="E20" s="29">
        <v>20</v>
      </c>
      <c r="F20" s="30"/>
      <c r="G20" s="30"/>
      <c r="H20" s="122">
        <v>0.32</v>
      </c>
      <c r="I20" s="122">
        <v>0.35599999999999998</v>
      </c>
      <c r="J20" s="122">
        <v>0.35</v>
      </c>
      <c r="K20" s="31"/>
    </row>
    <row r="21" spans="1:11" s="32" customFormat="1" ht="11.25" customHeight="1" x14ac:dyDescent="0.3">
      <c r="A21" s="34" t="s">
        <v>17</v>
      </c>
      <c r="B21" s="28"/>
      <c r="C21" s="29">
        <v>40</v>
      </c>
      <c r="D21" s="29">
        <v>39</v>
      </c>
      <c r="E21" s="29">
        <v>39</v>
      </c>
      <c r="F21" s="30"/>
      <c r="G21" s="30"/>
      <c r="H21" s="122">
        <v>0.64</v>
      </c>
      <c r="I21" s="122">
        <v>0.64600000000000002</v>
      </c>
      <c r="J21" s="122">
        <v>0.6</v>
      </c>
      <c r="K21" s="31"/>
    </row>
    <row r="22" spans="1:11" s="23" customFormat="1" ht="11.25" customHeight="1" x14ac:dyDescent="0.3">
      <c r="A22" s="35" t="s">
        <v>18</v>
      </c>
      <c r="B22" s="36"/>
      <c r="C22" s="37">
        <v>78</v>
      </c>
      <c r="D22" s="37">
        <v>77</v>
      </c>
      <c r="E22" s="37">
        <v>77</v>
      </c>
      <c r="F22" s="38">
        <v>100</v>
      </c>
      <c r="G22" s="39"/>
      <c r="H22" s="123">
        <v>1.4300000000000002</v>
      </c>
      <c r="I22" s="124">
        <v>1.4409999999999998</v>
      </c>
      <c r="J22" s="124">
        <v>1.37</v>
      </c>
      <c r="K22" s="40">
        <v>95.072866065232489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381</v>
      </c>
      <c r="D24" s="37">
        <v>295</v>
      </c>
      <c r="E24" s="37">
        <v>373</v>
      </c>
      <c r="F24" s="38">
        <v>126.44067796610169</v>
      </c>
      <c r="G24" s="39"/>
      <c r="H24" s="123">
        <v>29.21</v>
      </c>
      <c r="I24" s="124">
        <v>22.439</v>
      </c>
      <c r="J24" s="124">
        <v>23.466999999999999</v>
      </c>
      <c r="K24" s="40">
        <v>104.58130932751013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54</v>
      </c>
      <c r="D26" s="37">
        <v>38</v>
      </c>
      <c r="E26" s="37">
        <v>51</v>
      </c>
      <c r="F26" s="38">
        <v>134.21052631578948</v>
      </c>
      <c r="G26" s="39"/>
      <c r="H26" s="123">
        <v>2.4500000000000002</v>
      </c>
      <c r="I26" s="124">
        <v>1.748</v>
      </c>
      <c r="J26" s="124">
        <v>3.73</v>
      </c>
      <c r="K26" s="40">
        <v>213.38672768878718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305</v>
      </c>
      <c r="D28" s="29">
        <v>373</v>
      </c>
      <c r="E28" s="29">
        <v>405</v>
      </c>
      <c r="F28" s="30"/>
      <c r="G28" s="30"/>
      <c r="H28" s="122">
        <v>16.702000000000002</v>
      </c>
      <c r="I28" s="122">
        <v>19.769000000000002</v>
      </c>
      <c r="J28" s="122">
        <v>20.7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80</v>
      </c>
      <c r="E29" s="29">
        <v>86</v>
      </c>
      <c r="F29" s="30"/>
      <c r="G29" s="30"/>
      <c r="H29" s="122"/>
      <c r="I29" s="122">
        <v>3.75</v>
      </c>
      <c r="J29" s="122">
        <v>3.7080000000000002</v>
      </c>
      <c r="K29" s="31"/>
    </row>
    <row r="30" spans="1:11" s="32" customFormat="1" ht="11.25" customHeight="1" x14ac:dyDescent="0.3">
      <c r="A30" s="34" t="s">
        <v>23</v>
      </c>
      <c r="B30" s="28"/>
      <c r="C30" s="29">
        <v>1212</v>
      </c>
      <c r="D30" s="29">
        <v>1335</v>
      </c>
      <c r="E30" s="29">
        <v>1316</v>
      </c>
      <c r="F30" s="30"/>
      <c r="G30" s="30"/>
      <c r="H30" s="122">
        <v>54.52</v>
      </c>
      <c r="I30" s="122">
        <v>71.915999999999997</v>
      </c>
      <c r="J30" s="122">
        <v>64.024000000000001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1517</v>
      </c>
      <c r="D31" s="37">
        <v>1788</v>
      </c>
      <c r="E31" s="37">
        <v>1807</v>
      </c>
      <c r="F31" s="38">
        <v>101.06263982102908</v>
      </c>
      <c r="G31" s="39"/>
      <c r="H31" s="123">
        <v>71.222000000000008</v>
      </c>
      <c r="I31" s="124">
        <v>95.435000000000002</v>
      </c>
      <c r="J31" s="124">
        <v>88.432000000000002</v>
      </c>
      <c r="K31" s="40">
        <v>92.662021271022169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249</v>
      </c>
      <c r="D33" s="29">
        <v>288</v>
      </c>
      <c r="E33" s="29">
        <v>231</v>
      </c>
      <c r="F33" s="30"/>
      <c r="G33" s="30"/>
      <c r="H33" s="122">
        <v>7.266</v>
      </c>
      <c r="I33" s="122">
        <v>8.6549999999999994</v>
      </c>
      <c r="J33" s="122">
        <v>6.67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144</v>
      </c>
      <c r="D34" s="29">
        <v>157</v>
      </c>
      <c r="E34" s="29">
        <v>83</v>
      </c>
      <c r="F34" s="30"/>
      <c r="G34" s="30"/>
      <c r="H34" s="122">
        <v>4.1130000000000004</v>
      </c>
      <c r="I34" s="122">
        <v>5.3100000000000005</v>
      </c>
      <c r="J34" s="122">
        <v>2.105</v>
      </c>
      <c r="K34" s="31"/>
    </row>
    <row r="35" spans="1:11" s="32" customFormat="1" ht="11.25" customHeight="1" x14ac:dyDescent="0.3">
      <c r="A35" s="34" t="s">
        <v>27</v>
      </c>
      <c r="B35" s="28"/>
      <c r="C35" s="29">
        <v>365</v>
      </c>
      <c r="D35" s="29">
        <v>448</v>
      </c>
      <c r="E35" s="29">
        <v>368</v>
      </c>
      <c r="F35" s="30"/>
      <c r="G35" s="30"/>
      <c r="H35" s="122">
        <v>14.627000000000001</v>
      </c>
      <c r="I35" s="122">
        <v>17.512</v>
      </c>
      <c r="J35" s="122">
        <v>13.069000000000001</v>
      </c>
      <c r="K35" s="31"/>
    </row>
    <row r="36" spans="1:11" s="32" customFormat="1" ht="11.25" customHeight="1" x14ac:dyDescent="0.3">
      <c r="A36" s="34" t="s">
        <v>28</v>
      </c>
      <c r="B36" s="28"/>
      <c r="C36" s="29">
        <v>406</v>
      </c>
      <c r="D36" s="29">
        <v>440</v>
      </c>
      <c r="E36" s="29">
        <v>440</v>
      </c>
      <c r="F36" s="30"/>
      <c r="G36" s="30"/>
      <c r="H36" s="122">
        <v>12.2</v>
      </c>
      <c r="I36" s="122">
        <v>3.4540000000000002</v>
      </c>
      <c r="J36" s="122">
        <v>3.4540000000000002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1164</v>
      </c>
      <c r="D37" s="37">
        <v>1333</v>
      </c>
      <c r="E37" s="37">
        <v>1122</v>
      </c>
      <c r="F37" s="38">
        <v>84.17104276069017</v>
      </c>
      <c r="G37" s="39"/>
      <c r="H37" s="123">
        <v>38.206000000000003</v>
      </c>
      <c r="I37" s="124">
        <v>34.930999999999997</v>
      </c>
      <c r="J37" s="124">
        <v>25.298000000000002</v>
      </c>
      <c r="K37" s="40">
        <v>72.422776330480104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103</v>
      </c>
      <c r="D39" s="37">
        <v>132</v>
      </c>
      <c r="E39" s="37">
        <v>132</v>
      </c>
      <c r="F39" s="38">
        <v>100</v>
      </c>
      <c r="G39" s="39"/>
      <c r="H39" s="123">
        <v>3.62</v>
      </c>
      <c r="I39" s="124">
        <v>3.452</v>
      </c>
      <c r="J39" s="124">
        <v>3.46</v>
      </c>
      <c r="K39" s="40">
        <v>100.23174971031287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277</v>
      </c>
      <c r="D41" s="29">
        <v>317</v>
      </c>
      <c r="E41" s="29">
        <v>321</v>
      </c>
      <c r="F41" s="30"/>
      <c r="G41" s="30"/>
      <c r="H41" s="122">
        <v>12.263</v>
      </c>
      <c r="I41" s="122">
        <v>13.051</v>
      </c>
      <c r="J41" s="122">
        <v>19.855</v>
      </c>
      <c r="K41" s="31"/>
    </row>
    <row r="42" spans="1:11" s="32" customFormat="1" ht="11.25" customHeight="1" x14ac:dyDescent="0.3">
      <c r="A42" s="34" t="s">
        <v>32</v>
      </c>
      <c r="B42" s="28"/>
      <c r="C42" s="29">
        <v>227</v>
      </c>
      <c r="D42" s="29">
        <v>215</v>
      </c>
      <c r="E42" s="29">
        <v>203</v>
      </c>
      <c r="F42" s="30"/>
      <c r="G42" s="30"/>
      <c r="H42" s="122">
        <v>12.907</v>
      </c>
      <c r="I42" s="122">
        <v>14.733000000000001</v>
      </c>
      <c r="J42" s="122">
        <v>15.49</v>
      </c>
      <c r="K42" s="31"/>
    </row>
    <row r="43" spans="1:11" s="32" customFormat="1" ht="11.25" customHeight="1" x14ac:dyDescent="0.3">
      <c r="A43" s="34" t="s">
        <v>33</v>
      </c>
      <c r="B43" s="28"/>
      <c r="C43" s="29">
        <v>30</v>
      </c>
      <c r="D43" s="29">
        <v>26</v>
      </c>
      <c r="E43" s="29">
        <v>24</v>
      </c>
      <c r="F43" s="30"/>
      <c r="G43" s="30"/>
      <c r="H43" s="122">
        <v>0.85899999999999999</v>
      </c>
      <c r="I43" s="122">
        <v>0.70699999999999996</v>
      </c>
      <c r="J43" s="122">
        <v>0.57099999999999995</v>
      </c>
      <c r="K43" s="31"/>
    </row>
    <row r="44" spans="1:11" s="32" customFormat="1" ht="11.25" customHeight="1" x14ac:dyDescent="0.3">
      <c r="A44" s="34" t="s">
        <v>34</v>
      </c>
      <c r="B44" s="28"/>
      <c r="C44" s="29">
        <v>65</v>
      </c>
      <c r="D44" s="29">
        <v>68</v>
      </c>
      <c r="E44" s="29">
        <v>87</v>
      </c>
      <c r="F44" s="30"/>
      <c r="G44" s="30"/>
      <c r="H44" s="122">
        <v>3.1070000000000002</v>
      </c>
      <c r="I44" s="122">
        <v>3.1139999999999999</v>
      </c>
      <c r="J44" s="122">
        <v>5.22</v>
      </c>
      <c r="K44" s="31"/>
    </row>
    <row r="45" spans="1:11" s="32" customFormat="1" ht="11.25" customHeight="1" x14ac:dyDescent="0.3">
      <c r="A45" s="34" t="s">
        <v>35</v>
      </c>
      <c r="B45" s="28"/>
      <c r="C45" s="29">
        <v>97</v>
      </c>
      <c r="D45" s="29">
        <v>87</v>
      </c>
      <c r="E45" s="29">
        <v>76</v>
      </c>
      <c r="F45" s="30"/>
      <c r="G45" s="30"/>
      <c r="H45" s="122">
        <v>2.5550000000000002</v>
      </c>
      <c r="I45" s="122">
        <v>3.0629999999999997</v>
      </c>
      <c r="J45" s="122">
        <v>2.4319999999999999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145</v>
      </c>
      <c r="D46" s="29">
        <v>121</v>
      </c>
      <c r="E46" s="29">
        <v>111</v>
      </c>
      <c r="F46" s="30"/>
      <c r="G46" s="30"/>
      <c r="H46" s="122">
        <v>6.38</v>
      </c>
      <c r="I46" s="122">
        <v>4.84</v>
      </c>
      <c r="J46" s="122">
        <v>4.4400000000000004</v>
      </c>
      <c r="K46" s="31"/>
    </row>
    <row r="47" spans="1:11" s="32" customFormat="1" ht="11.25" customHeight="1" x14ac:dyDescent="0.3">
      <c r="A47" s="34" t="s">
        <v>37</v>
      </c>
      <c r="B47" s="28"/>
      <c r="C47" s="29">
        <v>59</v>
      </c>
      <c r="D47" s="29">
        <v>89</v>
      </c>
      <c r="E47" s="29">
        <v>115</v>
      </c>
      <c r="F47" s="30"/>
      <c r="G47" s="30"/>
      <c r="H47" s="122">
        <v>2.36</v>
      </c>
      <c r="I47" s="122">
        <v>3.56</v>
      </c>
      <c r="J47" s="122">
        <v>4.5999999999999996</v>
      </c>
      <c r="K47" s="31"/>
    </row>
    <row r="48" spans="1:11" s="32" customFormat="1" ht="11.25" customHeight="1" x14ac:dyDescent="0.3">
      <c r="A48" s="34" t="s">
        <v>38</v>
      </c>
      <c r="B48" s="28"/>
      <c r="C48" s="29">
        <v>651</v>
      </c>
      <c r="D48" s="29">
        <v>632</v>
      </c>
      <c r="E48" s="29">
        <v>574</v>
      </c>
      <c r="F48" s="30"/>
      <c r="G48" s="30"/>
      <c r="H48" s="122">
        <v>32.549999999999997</v>
      </c>
      <c r="I48" s="122">
        <v>31.096</v>
      </c>
      <c r="J48" s="122">
        <v>31.047999999999998</v>
      </c>
      <c r="K48" s="31"/>
    </row>
    <row r="49" spans="1:11" s="32" customFormat="1" ht="11.25" customHeight="1" x14ac:dyDescent="0.3">
      <c r="A49" s="34" t="s">
        <v>39</v>
      </c>
      <c r="B49" s="28"/>
      <c r="C49" s="29">
        <v>260</v>
      </c>
      <c r="D49" s="29">
        <v>212</v>
      </c>
      <c r="E49" s="29">
        <v>267</v>
      </c>
      <c r="F49" s="30"/>
      <c r="G49" s="30"/>
      <c r="H49" s="122">
        <v>11.215</v>
      </c>
      <c r="I49" s="122">
        <v>9.1750000000000007</v>
      </c>
      <c r="J49" s="122">
        <v>11.475</v>
      </c>
      <c r="K49" s="31"/>
    </row>
    <row r="50" spans="1:11" s="23" customFormat="1" ht="11.25" customHeight="1" x14ac:dyDescent="0.3">
      <c r="A50" s="41" t="s">
        <v>40</v>
      </c>
      <c r="B50" s="36"/>
      <c r="C50" s="37">
        <v>1811</v>
      </c>
      <c r="D50" s="37">
        <v>1767</v>
      </c>
      <c r="E50" s="37">
        <v>1778</v>
      </c>
      <c r="F50" s="38">
        <v>100.62252405206564</v>
      </c>
      <c r="G50" s="39"/>
      <c r="H50" s="123">
        <v>84.195999999999998</v>
      </c>
      <c r="I50" s="124">
        <v>83.338999999999999</v>
      </c>
      <c r="J50" s="124">
        <v>95.130999999999986</v>
      </c>
      <c r="K50" s="40">
        <v>114.14943783822699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1281.01</v>
      </c>
      <c r="D52" s="37">
        <v>1063</v>
      </c>
      <c r="E52" s="37">
        <v>1063</v>
      </c>
      <c r="F52" s="38">
        <v>100</v>
      </c>
      <c r="G52" s="39"/>
      <c r="H52" s="123">
        <v>43.765000000000001</v>
      </c>
      <c r="I52" s="124">
        <v>58.262999999999998</v>
      </c>
      <c r="J52" s="124">
        <v>49.783999999999999</v>
      </c>
      <c r="K52" s="40">
        <v>85.447024698350575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4800</v>
      </c>
      <c r="D54" s="29">
        <v>3500</v>
      </c>
      <c r="E54" s="29">
        <v>3645</v>
      </c>
      <c r="F54" s="30"/>
      <c r="G54" s="30"/>
      <c r="H54" s="122">
        <v>352</v>
      </c>
      <c r="I54" s="122">
        <v>263.89</v>
      </c>
      <c r="J54" s="122">
        <v>280.19</v>
      </c>
      <c r="K54" s="31"/>
    </row>
    <row r="55" spans="1:11" s="32" customFormat="1" ht="11.25" customHeight="1" x14ac:dyDescent="0.3">
      <c r="A55" s="34" t="s">
        <v>43</v>
      </c>
      <c r="B55" s="28"/>
      <c r="C55" s="29">
        <v>4303</v>
      </c>
      <c r="D55" s="29">
        <v>3895</v>
      </c>
      <c r="E55" s="29">
        <v>3747</v>
      </c>
      <c r="F55" s="30"/>
      <c r="G55" s="30"/>
      <c r="H55" s="122">
        <v>279.3</v>
      </c>
      <c r="I55" s="122">
        <v>234.67400000000001</v>
      </c>
      <c r="J55" s="122">
        <v>223.85499999999999</v>
      </c>
      <c r="K55" s="31"/>
    </row>
    <row r="56" spans="1:11" s="32" customFormat="1" ht="11.25" customHeight="1" x14ac:dyDescent="0.3">
      <c r="A56" s="34" t="s">
        <v>44</v>
      </c>
      <c r="B56" s="28"/>
      <c r="C56" s="29">
        <v>946</v>
      </c>
      <c r="D56" s="29">
        <v>1091</v>
      </c>
      <c r="E56" s="29">
        <v>920</v>
      </c>
      <c r="F56" s="30"/>
      <c r="G56" s="30"/>
      <c r="H56" s="122">
        <v>62.19</v>
      </c>
      <c r="I56" s="122">
        <v>69.534000000000006</v>
      </c>
      <c r="J56" s="122">
        <v>60.8</v>
      </c>
      <c r="K56" s="31"/>
    </row>
    <row r="57" spans="1:11" s="32" customFormat="1" ht="11.25" customHeight="1" x14ac:dyDescent="0.3">
      <c r="A57" s="34" t="s">
        <v>45</v>
      </c>
      <c r="B57" s="28"/>
      <c r="C57" s="29">
        <v>33</v>
      </c>
      <c r="D57" s="29">
        <v>60</v>
      </c>
      <c r="E57" s="29">
        <v>77</v>
      </c>
      <c r="F57" s="30"/>
      <c r="G57" s="30"/>
      <c r="H57" s="122">
        <v>1.56</v>
      </c>
      <c r="I57" s="122">
        <v>1.95</v>
      </c>
      <c r="J57" s="122">
        <v>3.28</v>
      </c>
      <c r="K57" s="31"/>
    </row>
    <row r="58" spans="1:11" s="32" customFormat="1" ht="11.25" customHeight="1" x14ac:dyDescent="0.3">
      <c r="A58" s="34" t="s">
        <v>46</v>
      </c>
      <c r="B58" s="28"/>
      <c r="C58" s="29">
        <v>710</v>
      </c>
      <c r="D58" s="29">
        <v>509</v>
      </c>
      <c r="E58" s="29">
        <v>540</v>
      </c>
      <c r="F58" s="30"/>
      <c r="G58" s="30"/>
      <c r="H58" s="122">
        <v>53.402000000000001</v>
      </c>
      <c r="I58" s="122">
        <v>35.494999999999997</v>
      </c>
      <c r="J58" s="122">
        <v>30.98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10792</v>
      </c>
      <c r="D59" s="37">
        <v>9055</v>
      </c>
      <c r="E59" s="37">
        <v>8929</v>
      </c>
      <c r="F59" s="38">
        <v>98.608503589177246</v>
      </c>
      <c r="G59" s="39"/>
      <c r="H59" s="123">
        <v>748.452</v>
      </c>
      <c r="I59" s="124">
        <v>605.54300000000001</v>
      </c>
      <c r="J59" s="124">
        <v>599.1049999999999</v>
      </c>
      <c r="K59" s="40">
        <v>98.936821992822956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427</v>
      </c>
      <c r="D61" s="29">
        <v>457</v>
      </c>
      <c r="E61" s="29">
        <v>431</v>
      </c>
      <c r="F61" s="30"/>
      <c r="G61" s="30"/>
      <c r="H61" s="122">
        <v>17.315999999999999</v>
      </c>
      <c r="I61" s="122">
        <v>19.404</v>
      </c>
      <c r="J61" s="122">
        <v>18.239000000000001</v>
      </c>
      <c r="K61" s="31"/>
    </row>
    <row r="62" spans="1:11" s="32" customFormat="1" ht="11.25" customHeight="1" x14ac:dyDescent="0.3">
      <c r="A62" s="34" t="s">
        <v>49</v>
      </c>
      <c r="B62" s="28"/>
      <c r="C62" s="29">
        <v>220</v>
      </c>
      <c r="D62" s="29">
        <v>206</v>
      </c>
      <c r="E62" s="29">
        <v>206</v>
      </c>
      <c r="F62" s="30"/>
      <c r="G62" s="30"/>
      <c r="H62" s="122">
        <v>4.7300000000000004</v>
      </c>
      <c r="I62" s="122">
        <v>4.6829999999999998</v>
      </c>
      <c r="J62" s="122">
        <v>4.4489999999999998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1128</v>
      </c>
      <c r="D63" s="29">
        <v>1121</v>
      </c>
      <c r="E63" s="29">
        <v>1122</v>
      </c>
      <c r="F63" s="30"/>
      <c r="G63" s="30"/>
      <c r="H63" s="122">
        <v>70.792000000000002</v>
      </c>
      <c r="I63" s="122">
        <v>58.493000000000002</v>
      </c>
      <c r="J63" s="122">
        <v>48.155000000000001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1775</v>
      </c>
      <c r="D64" s="37">
        <v>1784</v>
      </c>
      <c r="E64" s="37">
        <v>1759</v>
      </c>
      <c r="F64" s="38">
        <v>98.598654708520186</v>
      </c>
      <c r="G64" s="39"/>
      <c r="H64" s="123">
        <v>92.837999999999994</v>
      </c>
      <c r="I64" s="124">
        <v>82.58</v>
      </c>
      <c r="J64" s="124">
        <v>70.843000000000004</v>
      </c>
      <c r="K64" s="40">
        <v>85.787115524340038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905</v>
      </c>
      <c r="D66" s="37">
        <v>780</v>
      </c>
      <c r="E66" s="37">
        <v>865</v>
      </c>
      <c r="F66" s="38">
        <v>110.8974358974359</v>
      </c>
      <c r="G66" s="39"/>
      <c r="H66" s="123">
        <v>47.674999999999997</v>
      </c>
      <c r="I66" s="124">
        <v>40.020000000000003</v>
      </c>
      <c r="J66" s="124">
        <v>36.807000000000002</v>
      </c>
      <c r="K66" s="40">
        <v>91.971514242878555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50</v>
      </c>
      <c r="D68" s="29">
        <v>52</v>
      </c>
      <c r="E68" s="29">
        <v>44</v>
      </c>
      <c r="F68" s="30"/>
      <c r="G68" s="30"/>
      <c r="H68" s="122">
        <v>1.47</v>
      </c>
      <c r="I68" s="122">
        <v>1.9159999999999999</v>
      </c>
      <c r="J68" s="122">
        <v>1.3</v>
      </c>
      <c r="K68" s="31"/>
    </row>
    <row r="69" spans="1:11" s="32" customFormat="1" ht="11.25" customHeight="1" x14ac:dyDescent="0.3">
      <c r="A69" s="34" t="s">
        <v>54</v>
      </c>
      <c r="B69" s="28"/>
      <c r="C69" s="29">
        <v>11</v>
      </c>
      <c r="D69" s="29">
        <v>8</v>
      </c>
      <c r="E69" s="29">
        <v>70</v>
      </c>
      <c r="F69" s="30"/>
      <c r="G69" s="30"/>
      <c r="H69" s="122">
        <v>0.36</v>
      </c>
      <c r="I69" s="122">
        <v>0.32</v>
      </c>
      <c r="J69" s="122">
        <v>2.1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61</v>
      </c>
      <c r="D70" s="37">
        <v>60</v>
      </c>
      <c r="E70" s="37">
        <v>114</v>
      </c>
      <c r="F70" s="38">
        <v>190</v>
      </c>
      <c r="G70" s="39"/>
      <c r="H70" s="123">
        <v>1.83</v>
      </c>
      <c r="I70" s="124">
        <v>2.2359999999999998</v>
      </c>
      <c r="J70" s="124">
        <v>3.4000000000000004</v>
      </c>
      <c r="K70" s="40">
        <v>152.05724508050093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412</v>
      </c>
      <c r="D72" s="29">
        <v>503</v>
      </c>
      <c r="E72" s="29">
        <v>361</v>
      </c>
      <c r="F72" s="30"/>
      <c r="G72" s="30"/>
      <c r="H72" s="122">
        <v>15.855</v>
      </c>
      <c r="I72" s="122">
        <v>21.7</v>
      </c>
      <c r="J72" s="122">
        <v>14.224</v>
      </c>
      <c r="K72" s="31"/>
    </row>
    <row r="73" spans="1:11" s="32" customFormat="1" ht="11.25" customHeight="1" x14ac:dyDescent="0.3">
      <c r="A73" s="34" t="s">
        <v>57</v>
      </c>
      <c r="B73" s="28"/>
      <c r="C73" s="29">
        <v>232</v>
      </c>
      <c r="D73" s="29">
        <v>232</v>
      </c>
      <c r="E73" s="29">
        <v>250</v>
      </c>
      <c r="F73" s="30"/>
      <c r="G73" s="30"/>
      <c r="H73" s="122">
        <v>8.641</v>
      </c>
      <c r="I73" s="122">
        <v>8.6890000000000001</v>
      </c>
      <c r="J73" s="122">
        <v>8.1199999999999992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1038</v>
      </c>
      <c r="D74" s="29">
        <v>556</v>
      </c>
      <c r="E74" s="29">
        <v>485</v>
      </c>
      <c r="F74" s="30"/>
      <c r="G74" s="30"/>
      <c r="H74" s="122">
        <v>40.75</v>
      </c>
      <c r="I74" s="122">
        <v>20.571999999999999</v>
      </c>
      <c r="J74" s="122">
        <v>17.79</v>
      </c>
      <c r="K74" s="31"/>
    </row>
    <row r="75" spans="1:11" s="32" customFormat="1" ht="11.25" customHeight="1" x14ac:dyDescent="0.3">
      <c r="A75" s="34" t="s">
        <v>59</v>
      </c>
      <c r="B75" s="28"/>
      <c r="C75" s="29">
        <v>140</v>
      </c>
      <c r="D75" s="29">
        <v>186</v>
      </c>
      <c r="E75" s="29">
        <v>215</v>
      </c>
      <c r="F75" s="30"/>
      <c r="G75" s="30"/>
      <c r="H75" s="122">
        <v>6.69</v>
      </c>
      <c r="I75" s="122">
        <v>5.556</v>
      </c>
      <c r="J75" s="122">
        <v>8.2550000000000008</v>
      </c>
      <c r="K75" s="31"/>
    </row>
    <row r="76" spans="1:11" s="32" customFormat="1" ht="11.25" customHeight="1" x14ac:dyDescent="0.3">
      <c r="A76" s="34" t="s">
        <v>60</v>
      </c>
      <c r="B76" s="28"/>
      <c r="C76" s="29">
        <v>25</v>
      </c>
      <c r="D76" s="29">
        <v>10</v>
      </c>
      <c r="E76" s="29">
        <v>4</v>
      </c>
      <c r="F76" s="30"/>
      <c r="G76" s="30"/>
      <c r="H76" s="122">
        <v>0.745</v>
      </c>
      <c r="I76" s="122">
        <v>0.25</v>
      </c>
      <c r="J76" s="122">
        <v>0.1</v>
      </c>
      <c r="K76" s="31"/>
    </row>
    <row r="77" spans="1:11" s="32" customFormat="1" ht="11.25" customHeight="1" x14ac:dyDescent="0.3">
      <c r="A77" s="34" t="s">
        <v>61</v>
      </c>
      <c r="B77" s="28"/>
      <c r="C77" s="29">
        <v>210</v>
      </c>
      <c r="D77" s="29">
        <v>216</v>
      </c>
      <c r="E77" s="29">
        <v>161</v>
      </c>
      <c r="F77" s="30"/>
      <c r="G77" s="30"/>
      <c r="H77" s="122">
        <v>8.19</v>
      </c>
      <c r="I77" s="122">
        <v>8.4239999999999995</v>
      </c>
      <c r="J77" s="122">
        <v>6.2789999999999999</v>
      </c>
      <c r="K77" s="31"/>
    </row>
    <row r="78" spans="1:11" s="32" customFormat="1" ht="11.25" customHeight="1" x14ac:dyDescent="0.3">
      <c r="A78" s="34" t="s">
        <v>62</v>
      </c>
      <c r="B78" s="28"/>
      <c r="C78" s="29">
        <v>650</v>
      </c>
      <c r="D78" s="29">
        <v>555</v>
      </c>
      <c r="E78" s="29">
        <v>600</v>
      </c>
      <c r="F78" s="30"/>
      <c r="G78" s="30"/>
      <c r="H78" s="122">
        <v>41.25</v>
      </c>
      <c r="I78" s="122">
        <v>24.678999999999998</v>
      </c>
      <c r="J78" s="122">
        <v>30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1650</v>
      </c>
      <c r="D79" s="29">
        <v>1060</v>
      </c>
      <c r="E79" s="29">
        <v>980</v>
      </c>
      <c r="F79" s="30"/>
      <c r="G79" s="30"/>
      <c r="H79" s="122">
        <v>91.75</v>
      </c>
      <c r="I79" s="122">
        <v>58.3</v>
      </c>
      <c r="J79" s="122">
        <v>31.4</v>
      </c>
      <c r="K79" s="31"/>
    </row>
    <row r="80" spans="1:11" s="23" customFormat="1" ht="11.25" customHeight="1" x14ac:dyDescent="0.3">
      <c r="A80" s="41" t="s">
        <v>64</v>
      </c>
      <c r="B80" s="36"/>
      <c r="C80" s="37">
        <v>4357</v>
      </c>
      <c r="D80" s="37">
        <v>3318</v>
      </c>
      <c r="E80" s="37">
        <v>3056</v>
      </c>
      <c r="F80" s="38">
        <v>92.103676913803497</v>
      </c>
      <c r="G80" s="39"/>
      <c r="H80" s="123">
        <v>213.87100000000001</v>
      </c>
      <c r="I80" s="124">
        <v>148.17000000000002</v>
      </c>
      <c r="J80" s="124">
        <v>116.16800000000001</v>
      </c>
      <c r="K80" s="40">
        <v>78.401835729229944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178</v>
      </c>
      <c r="D82" s="29">
        <v>108</v>
      </c>
      <c r="E82" s="29">
        <v>108</v>
      </c>
      <c r="F82" s="30"/>
      <c r="G82" s="30"/>
      <c r="H82" s="122">
        <v>3.4580000000000002</v>
      </c>
      <c r="I82" s="122">
        <v>2.903</v>
      </c>
      <c r="J82" s="122">
        <v>2.903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185</v>
      </c>
      <c r="D83" s="29">
        <v>180</v>
      </c>
      <c r="E83" s="29">
        <v>180</v>
      </c>
      <c r="F83" s="30"/>
      <c r="G83" s="30"/>
      <c r="H83" s="122">
        <v>4.6219999999999999</v>
      </c>
      <c r="I83" s="122">
        <v>5.3659999999999997</v>
      </c>
      <c r="J83" s="122">
        <v>5.3659999999999997</v>
      </c>
      <c r="K83" s="31"/>
    </row>
    <row r="84" spans="1:11" s="23" customFormat="1" ht="11.25" customHeight="1" x14ac:dyDescent="0.3">
      <c r="A84" s="35" t="s">
        <v>67</v>
      </c>
      <c r="B84" s="36"/>
      <c r="C84" s="37">
        <v>363</v>
      </c>
      <c r="D84" s="37">
        <v>288</v>
      </c>
      <c r="E84" s="37">
        <v>288</v>
      </c>
      <c r="F84" s="38">
        <v>100</v>
      </c>
      <c r="G84" s="39"/>
      <c r="H84" s="123">
        <v>8.08</v>
      </c>
      <c r="I84" s="124">
        <v>8.2690000000000001</v>
      </c>
      <c r="J84" s="124">
        <v>8.2690000000000001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25970.010000000002</v>
      </c>
      <c r="D87" s="48">
        <v>23128</v>
      </c>
      <c r="E87" s="48">
        <v>22720</v>
      </c>
      <c r="F87" s="49">
        <v>98.235904531304044</v>
      </c>
      <c r="G87" s="39"/>
      <c r="H87" s="127">
        <v>1420.511</v>
      </c>
      <c r="I87" s="128">
        <v>1222.6040000000003</v>
      </c>
      <c r="J87" s="128">
        <v>1156.9549999999997</v>
      </c>
      <c r="K87" s="49">
        <v>94.630395451020888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oja54">
    <pageSetUpPr fitToPage="1"/>
  </sheetPr>
  <dimension ref="A1:K625"/>
  <sheetViews>
    <sheetView view="pageBreakPreview" zoomScale="60" zoomScaleNormal="100" workbookViewId="0">
      <selection activeCell="C7" sqref="C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7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397</v>
      </c>
      <c r="D9" s="29">
        <v>401</v>
      </c>
      <c r="E9" s="29">
        <v>385</v>
      </c>
      <c r="F9" s="30"/>
      <c r="G9" s="30"/>
      <c r="H9" s="122">
        <v>15.737</v>
      </c>
      <c r="I9" s="122">
        <v>15.94</v>
      </c>
      <c r="J9" s="122">
        <v>15.265000000000001</v>
      </c>
      <c r="K9" s="31"/>
    </row>
    <row r="10" spans="1:11" s="32" customFormat="1" ht="11.25" customHeight="1" x14ac:dyDescent="0.3">
      <c r="A10" s="34" t="s">
        <v>9</v>
      </c>
      <c r="B10" s="28"/>
      <c r="C10" s="29">
        <v>289</v>
      </c>
      <c r="D10" s="29">
        <v>334</v>
      </c>
      <c r="E10" s="29">
        <v>260</v>
      </c>
      <c r="F10" s="30"/>
      <c r="G10" s="30"/>
      <c r="H10" s="122">
        <v>11.144</v>
      </c>
      <c r="I10" s="122">
        <v>12.725</v>
      </c>
      <c r="J10" s="122">
        <v>10.029999999999999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275</v>
      </c>
      <c r="D11" s="29">
        <v>265</v>
      </c>
      <c r="E11" s="29">
        <v>270</v>
      </c>
      <c r="F11" s="30"/>
      <c r="G11" s="30"/>
      <c r="H11" s="122">
        <v>10.175000000000001</v>
      </c>
      <c r="I11" s="122">
        <v>10.269</v>
      </c>
      <c r="J11" s="122">
        <v>10.967000000000001</v>
      </c>
      <c r="K11" s="31"/>
    </row>
    <row r="12" spans="1:11" s="32" customFormat="1" ht="11.25" customHeight="1" x14ac:dyDescent="0.3">
      <c r="A12" s="34" t="s">
        <v>11</v>
      </c>
      <c r="B12" s="28"/>
      <c r="C12" s="29">
        <v>485</v>
      </c>
      <c r="D12" s="29">
        <v>445</v>
      </c>
      <c r="E12" s="29">
        <v>470</v>
      </c>
      <c r="F12" s="30"/>
      <c r="G12" s="30"/>
      <c r="H12" s="122">
        <v>11.16</v>
      </c>
      <c r="I12" s="122">
        <v>10.814</v>
      </c>
      <c r="J12" s="122">
        <v>10.815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1446</v>
      </c>
      <c r="D13" s="37">
        <v>1445</v>
      </c>
      <c r="E13" s="37">
        <v>1385</v>
      </c>
      <c r="F13" s="38">
        <v>95.847750865051907</v>
      </c>
      <c r="G13" s="39"/>
      <c r="H13" s="123">
        <v>48.215999999999994</v>
      </c>
      <c r="I13" s="124">
        <v>49.747999999999998</v>
      </c>
      <c r="J13" s="124">
        <v>47.076999999999998</v>
      </c>
      <c r="K13" s="40">
        <v>94.630939937283912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30</v>
      </c>
      <c r="D15" s="37">
        <v>28</v>
      </c>
      <c r="E15" s="37">
        <v>25</v>
      </c>
      <c r="F15" s="38">
        <v>89.285714285714292</v>
      </c>
      <c r="G15" s="39"/>
      <c r="H15" s="123">
        <v>0.34499999999999997</v>
      </c>
      <c r="I15" s="124">
        <v>0.36799999999999999</v>
      </c>
      <c r="J15" s="124">
        <v>0.27500000000000002</v>
      </c>
      <c r="K15" s="40">
        <v>74.728260869565233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2</v>
      </c>
      <c r="E17" s="37">
        <v>1</v>
      </c>
      <c r="F17" s="38">
        <v>50</v>
      </c>
      <c r="G17" s="39"/>
      <c r="H17" s="123">
        <v>1.7999999999999999E-2</v>
      </c>
      <c r="I17" s="124">
        <v>2.5999999999999999E-2</v>
      </c>
      <c r="J17" s="124">
        <v>1.7999999999999999E-2</v>
      </c>
      <c r="K17" s="40">
        <v>69.230769230769226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75</v>
      </c>
      <c r="D19" s="29">
        <v>75</v>
      </c>
      <c r="E19" s="29">
        <v>76</v>
      </c>
      <c r="F19" s="30"/>
      <c r="G19" s="30"/>
      <c r="H19" s="122">
        <v>0.97499999999999998</v>
      </c>
      <c r="I19" s="122">
        <v>0.71299999999999997</v>
      </c>
      <c r="J19" s="122">
        <v>0.94</v>
      </c>
      <c r="K19" s="31"/>
    </row>
    <row r="20" spans="1:11" s="32" customFormat="1" ht="11.25" customHeight="1" x14ac:dyDescent="0.3">
      <c r="A20" s="34" t="s">
        <v>16</v>
      </c>
      <c r="B20" s="28"/>
      <c r="C20" s="29">
        <v>67</v>
      </c>
      <c r="D20" s="29">
        <v>68</v>
      </c>
      <c r="E20" s="29">
        <v>70</v>
      </c>
      <c r="F20" s="30"/>
      <c r="G20" s="30"/>
      <c r="H20" s="122">
        <v>0.80400000000000005</v>
      </c>
      <c r="I20" s="122">
        <v>0.75</v>
      </c>
      <c r="J20" s="122">
        <v>0.71</v>
      </c>
      <c r="K20" s="31"/>
    </row>
    <row r="21" spans="1:11" s="32" customFormat="1" ht="11.25" customHeight="1" x14ac:dyDescent="0.3">
      <c r="A21" s="34" t="s">
        <v>17</v>
      </c>
      <c r="B21" s="28"/>
      <c r="C21" s="29">
        <v>123</v>
      </c>
      <c r="D21" s="29">
        <v>122</v>
      </c>
      <c r="E21" s="29">
        <v>125</v>
      </c>
      <c r="F21" s="30"/>
      <c r="G21" s="30"/>
      <c r="H21" s="122">
        <v>1.54</v>
      </c>
      <c r="I21" s="122">
        <v>1.0669999999999999</v>
      </c>
      <c r="J21" s="122">
        <v>1.35</v>
      </c>
      <c r="K21" s="31"/>
    </row>
    <row r="22" spans="1:11" s="23" customFormat="1" ht="11.25" customHeight="1" x14ac:dyDescent="0.3">
      <c r="A22" s="35" t="s">
        <v>18</v>
      </c>
      <c r="B22" s="36"/>
      <c r="C22" s="37">
        <v>265</v>
      </c>
      <c r="D22" s="37">
        <v>265</v>
      </c>
      <c r="E22" s="37">
        <v>271</v>
      </c>
      <c r="F22" s="38">
        <v>102.26415094339623</v>
      </c>
      <c r="G22" s="39"/>
      <c r="H22" s="123">
        <v>3.319</v>
      </c>
      <c r="I22" s="124">
        <v>2.5300000000000002</v>
      </c>
      <c r="J22" s="124">
        <v>3</v>
      </c>
      <c r="K22" s="40">
        <v>118.57707509881422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970</v>
      </c>
      <c r="D24" s="37">
        <v>968</v>
      </c>
      <c r="E24" s="37">
        <v>1364</v>
      </c>
      <c r="F24" s="38">
        <v>140.90909090909091</v>
      </c>
      <c r="G24" s="39"/>
      <c r="H24" s="123">
        <v>11.313000000000001</v>
      </c>
      <c r="I24" s="124">
        <v>9.3819999999999997</v>
      </c>
      <c r="J24" s="124">
        <v>13.22</v>
      </c>
      <c r="K24" s="40">
        <v>140.90812193562141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1300</v>
      </c>
      <c r="D26" s="37">
        <v>1050</v>
      </c>
      <c r="E26" s="37">
        <v>1200</v>
      </c>
      <c r="F26" s="38">
        <v>114.28571428571429</v>
      </c>
      <c r="G26" s="39"/>
      <c r="H26" s="123">
        <v>19</v>
      </c>
      <c r="I26" s="124">
        <v>16.152000000000001</v>
      </c>
      <c r="J26" s="124">
        <v>18</v>
      </c>
      <c r="K26" s="40">
        <v>111.4413075780089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57</v>
      </c>
      <c r="D28" s="29">
        <v>129</v>
      </c>
      <c r="E28" s="29"/>
      <c r="F28" s="30"/>
      <c r="G28" s="30"/>
      <c r="H28" s="122">
        <v>0.64100000000000001</v>
      </c>
      <c r="I28" s="122">
        <v>1.423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>
        <v>7</v>
      </c>
      <c r="E29" s="29"/>
      <c r="F29" s="30"/>
      <c r="G29" s="30"/>
      <c r="H29" s="122"/>
      <c r="I29" s="122">
        <v>3.5000000000000003E-2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410</v>
      </c>
      <c r="D30" s="29">
        <v>555</v>
      </c>
      <c r="E30" s="29">
        <v>126</v>
      </c>
      <c r="F30" s="30"/>
      <c r="G30" s="30"/>
      <c r="H30" s="122">
        <v>4.51</v>
      </c>
      <c r="I30" s="122">
        <v>7.4020000000000001</v>
      </c>
      <c r="J30" s="122">
        <v>1.2070000000000001</v>
      </c>
      <c r="K30" s="31"/>
    </row>
    <row r="31" spans="1:11" s="23" customFormat="1" ht="11.25" customHeight="1" x14ac:dyDescent="0.3">
      <c r="A31" s="41" t="s">
        <v>24</v>
      </c>
      <c r="B31" s="36"/>
      <c r="C31" s="37">
        <v>467</v>
      </c>
      <c r="D31" s="37">
        <v>691</v>
      </c>
      <c r="E31" s="37">
        <v>126</v>
      </c>
      <c r="F31" s="38">
        <v>18.234442836468887</v>
      </c>
      <c r="G31" s="39"/>
      <c r="H31" s="123">
        <v>5.1509999999999998</v>
      </c>
      <c r="I31" s="124">
        <v>8.86</v>
      </c>
      <c r="J31" s="124">
        <v>1.2070000000000001</v>
      </c>
      <c r="K31" s="40">
        <v>13.623024830699775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60</v>
      </c>
      <c r="D33" s="29">
        <v>62</v>
      </c>
      <c r="E33" s="29">
        <v>25</v>
      </c>
      <c r="F33" s="30"/>
      <c r="G33" s="30"/>
      <c r="H33" s="122">
        <v>1.03</v>
      </c>
      <c r="I33" s="122">
        <v>1.0009999999999999</v>
      </c>
      <c r="J33" s="122">
        <v>0.42499999999999999</v>
      </c>
      <c r="K33" s="31"/>
    </row>
    <row r="34" spans="1:11" s="32" customFormat="1" ht="11.25" customHeight="1" x14ac:dyDescent="0.3">
      <c r="A34" s="34" t="s">
        <v>26</v>
      </c>
      <c r="B34" s="28"/>
      <c r="C34" s="29">
        <v>90</v>
      </c>
      <c r="D34" s="29">
        <v>68</v>
      </c>
      <c r="E34" s="29">
        <v>60</v>
      </c>
      <c r="F34" s="30"/>
      <c r="G34" s="30"/>
      <c r="H34" s="122">
        <v>1.8</v>
      </c>
      <c r="I34" s="122">
        <v>1.2749999999999999</v>
      </c>
      <c r="J34" s="122">
        <v>1.01</v>
      </c>
      <c r="K34" s="31"/>
    </row>
    <row r="35" spans="1:11" s="32" customFormat="1" ht="11.25" customHeight="1" x14ac:dyDescent="0.3">
      <c r="A35" s="34" t="s">
        <v>27</v>
      </c>
      <c r="B35" s="28"/>
      <c r="C35" s="29">
        <v>60</v>
      </c>
      <c r="D35" s="29">
        <v>30</v>
      </c>
      <c r="E35" s="29">
        <v>20</v>
      </c>
      <c r="F35" s="30"/>
      <c r="G35" s="30"/>
      <c r="H35" s="122">
        <v>0.56999999999999995</v>
      </c>
      <c r="I35" s="122">
        <v>0.307</v>
      </c>
      <c r="J35" s="122">
        <v>0.19</v>
      </c>
      <c r="K35" s="31"/>
    </row>
    <row r="36" spans="1:11" s="32" customFormat="1" ht="11.25" customHeight="1" x14ac:dyDescent="0.3">
      <c r="A36" s="34" t="s">
        <v>28</v>
      </c>
      <c r="B36" s="28"/>
      <c r="C36" s="29">
        <v>700</v>
      </c>
      <c r="D36" s="29">
        <v>127</v>
      </c>
      <c r="E36" s="29">
        <v>127</v>
      </c>
      <c r="F36" s="30"/>
      <c r="G36" s="30"/>
      <c r="H36" s="122">
        <v>0.9</v>
      </c>
      <c r="I36" s="122">
        <v>1.804</v>
      </c>
      <c r="J36" s="122">
        <v>1.804</v>
      </c>
      <c r="K36" s="31"/>
    </row>
    <row r="37" spans="1:11" s="23" customFormat="1" ht="11.25" customHeight="1" x14ac:dyDescent="0.3">
      <c r="A37" s="35" t="s">
        <v>29</v>
      </c>
      <c r="B37" s="36"/>
      <c r="C37" s="37">
        <v>910</v>
      </c>
      <c r="D37" s="37">
        <v>287</v>
      </c>
      <c r="E37" s="37">
        <v>232</v>
      </c>
      <c r="F37" s="38">
        <v>80.836236933797906</v>
      </c>
      <c r="G37" s="39"/>
      <c r="H37" s="123">
        <v>4.3</v>
      </c>
      <c r="I37" s="124">
        <v>4.3869999999999996</v>
      </c>
      <c r="J37" s="124">
        <v>3.4290000000000003</v>
      </c>
      <c r="K37" s="40">
        <v>78.162753590152732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6</v>
      </c>
      <c r="D39" s="37">
        <v>9</v>
      </c>
      <c r="E39" s="37">
        <v>9</v>
      </c>
      <c r="F39" s="38">
        <v>100</v>
      </c>
      <c r="G39" s="39"/>
      <c r="H39" s="123">
        <v>0.08</v>
      </c>
      <c r="I39" s="124">
        <v>0.109</v>
      </c>
      <c r="J39" s="124">
        <v>0.11</v>
      </c>
      <c r="K39" s="40">
        <v>100.91743119266054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130</v>
      </c>
      <c r="D42" s="29">
        <v>135</v>
      </c>
      <c r="E42" s="29">
        <v>39</v>
      </c>
      <c r="F42" s="30"/>
      <c r="G42" s="30"/>
      <c r="H42" s="122">
        <v>2.145</v>
      </c>
      <c r="I42" s="122">
        <v>1.823</v>
      </c>
      <c r="J42" s="122">
        <v>0.624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60</v>
      </c>
      <c r="D44" s="29">
        <v>60</v>
      </c>
      <c r="E44" s="29"/>
      <c r="F44" s="30"/>
      <c r="G44" s="30"/>
      <c r="H44" s="122">
        <v>0.53400000000000003</v>
      </c>
      <c r="I44" s="122">
        <v>0.72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4</v>
      </c>
      <c r="D45" s="29"/>
      <c r="E45" s="29">
        <v>2</v>
      </c>
      <c r="F45" s="30"/>
      <c r="G45" s="30"/>
      <c r="H45" s="122">
        <v>6.6000000000000003E-2</v>
      </c>
      <c r="I45" s="122"/>
      <c r="J45" s="122">
        <v>0.05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8</v>
      </c>
      <c r="D47" s="29">
        <v>4</v>
      </c>
      <c r="E47" s="29"/>
      <c r="F47" s="30"/>
      <c r="G47" s="30"/>
      <c r="H47" s="122">
        <v>0.16</v>
      </c>
      <c r="I47" s="122">
        <v>0.08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72</v>
      </c>
      <c r="D48" s="29">
        <v>70</v>
      </c>
      <c r="E48" s="29">
        <v>149</v>
      </c>
      <c r="F48" s="30"/>
      <c r="G48" s="30"/>
      <c r="H48" s="122">
        <v>0.86399999999999999</v>
      </c>
      <c r="I48" s="122">
        <v>0.21</v>
      </c>
      <c r="J48" s="122">
        <v>0.44700000000000001</v>
      </c>
      <c r="K48" s="31"/>
    </row>
    <row r="49" spans="1:11" s="32" customFormat="1" ht="11.25" customHeight="1" x14ac:dyDescent="0.3">
      <c r="A49" s="34" t="s">
        <v>39</v>
      </c>
      <c r="B49" s="28"/>
      <c r="C49" s="29">
        <v>47</v>
      </c>
      <c r="D49" s="29"/>
      <c r="E49" s="29"/>
      <c r="F49" s="30"/>
      <c r="G49" s="30"/>
      <c r="H49" s="122">
        <v>0.65800000000000003</v>
      </c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321</v>
      </c>
      <c r="D50" s="37">
        <v>269</v>
      </c>
      <c r="E50" s="37">
        <v>190</v>
      </c>
      <c r="F50" s="38">
        <v>70.631970260223042</v>
      </c>
      <c r="G50" s="39"/>
      <c r="H50" s="123">
        <v>4.4270000000000005</v>
      </c>
      <c r="I50" s="124">
        <v>2.8330000000000002</v>
      </c>
      <c r="J50" s="124">
        <v>1.121</v>
      </c>
      <c r="K50" s="40">
        <v>39.569361101306029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10</v>
      </c>
      <c r="D52" s="37">
        <v>1</v>
      </c>
      <c r="E52" s="37"/>
      <c r="F52" s="38"/>
      <c r="G52" s="39"/>
      <c r="H52" s="123">
        <v>15.012</v>
      </c>
      <c r="I52" s="124">
        <v>0.01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120</v>
      </c>
      <c r="D54" s="29">
        <v>80</v>
      </c>
      <c r="E54" s="29">
        <v>75</v>
      </c>
      <c r="F54" s="30"/>
      <c r="G54" s="30"/>
      <c r="H54" s="122">
        <v>1.32</v>
      </c>
      <c r="I54" s="122">
        <v>0.84</v>
      </c>
      <c r="J54" s="122">
        <v>0.86299999999999999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</v>
      </c>
      <c r="D55" s="29">
        <v>1</v>
      </c>
      <c r="E55" s="29"/>
      <c r="F55" s="30"/>
      <c r="G55" s="30"/>
      <c r="H55" s="122">
        <v>0.01</v>
      </c>
      <c r="I55" s="122">
        <v>0.01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>
        <v>1</v>
      </c>
      <c r="E58" s="29">
        <v>1</v>
      </c>
      <c r="F58" s="30"/>
      <c r="G58" s="30"/>
      <c r="H58" s="122"/>
      <c r="I58" s="122">
        <v>8.0000000000000002E-3</v>
      </c>
      <c r="J58" s="122">
        <v>8.0000000000000002E-3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121</v>
      </c>
      <c r="D59" s="37">
        <v>82</v>
      </c>
      <c r="E59" s="37">
        <v>76</v>
      </c>
      <c r="F59" s="38">
        <v>92.682926829268297</v>
      </c>
      <c r="G59" s="39"/>
      <c r="H59" s="123">
        <v>1.33</v>
      </c>
      <c r="I59" s="124">
        <v>0.85799999999999998</v>
      </c>
      <c r="J59" s="124">
        <v>0.871</v>
      </c>
      <c r="K59" s="40">
        <v>101.51515151515152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>
        <v>42</v>
      </c>
      <c r="E61" s="29"/>
      <c r="F61" s="30"/>
      <c r="G61" s="30"/>
      <c r="H61" s="122"/>
      <c r="I61" s="122">
        <v>0.63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250</v>
      </c>
      <c r="D62" s="29">
        <v>127</v>
      </c>
      <c r="E62" s="29">
        <v>127</v>
      </c>
      <c r="F62" s="30"/>
      <c r="G62" s="30"/>
      <c r="H62" s="122">
        <v>4.1879999999999997</v>
      </c>
      <c r="I62" s="122">
        <v>2.4060000000000001</v>
      </c>
      <c r="J62" s="122">
        <v>2.3010000000000002</v>
      </c>
      <c r="K62" s="31"/>
    </row>
    <row r="63" spans="1:11" s="32" customFormat="1" ht="11.25" customHeight="1" x14ac:dyDescent="0.3">
      <c r="A63" s="34" t="s">
        <v>50</v>
      </c>
      <c r="B63" s="28"/>
      <c r="C63" s="29">
        <v>90</v>
      </c>
      <c r="D63" s="29">
        <v>90</v>
      </c>
      <c r="E63" s="29">
        <v>90</v>
      </c>
      <c r="F63" s="30"/>
      <c r="G63" s="30"/>
      <c r="H63" s="122">
        <v>1.26</v>
      </c>
      <c r="I63" s="122">
        <v>1.3049999999999999</v>
      </c>
      <c r="J63" s="122">
        <v>1.44</v>
      </c>
      <c r="K63" s="31"/>
    </row>
    <row r="64" spans="1:11" s="23" customFormat="1" ht="11.25" customHeight="1" x14ac:dyDescent="0.3">
      <c r="A64" s="35" t="s">
        <v>51</v>
      </c>
      <c r="B64" s="36"/>
      <c r="C64" s="37">
        <v>340</v>
      </c>
      <c r="D64" s="37">
        <v>259</v>
      </c>
      <c r="E64" s="37">
        <v>217</v>
      </c>
      <c r="F64" s="38">
        <v>83.78378378378379</v>
      </c>
      <c r="G64" s="39"/>
      <c r="H64" s="123">
        <v>5.4479999999999995</v>
      </c>
      <c r="I64" s="124">
        <v>4.3410000000000002</v>
      </c>
      <c r="J64" s="124">
        <v>3.7410000000000001</v>
      </c>
      <c r="K64" s="40">
        <v>86.178299930891498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39</v>
      </c>
      <c r="D66" s="37">
        <v>78</v>
      </c>
      <c r="E66" s="37">
        <v>15</v>
      </c>
      <c r="F66" s="38">
        <v>19.23076923076923</v>
      </c>
      <c r="G66" s="39"/>
      <c r="H66" s="123">
        <v>0.69499999999999995</v>
      </c>
      <c r="I66" s="124">
        <v>1.25</v>
      </c>
      <c r="J66" s="124">
        <v>0.18</v>
      </c>
      <c r="K66" s="40">
        <v>14.4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</v>
      </c>
      <c r="D68" s="29">
        <v>2</v>
      </c>
      <c r="E68" s="29"/>
      <c r="F68" s="30"/>
      <c r="G68" s="30"/>
      <c r="H68" s="122">
        <v>0.05</v>
      </c>
      <c r="I68" s="122">
        <v>2.7E-2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2</v>
      </c>
      <c r="D69" s="29">
        <v>1</v>
      </c>
      <c r="E69" s="29"/>
      <c r="F69" s="30"/>
      <c r="G69" s="30"/>
      <c r="H69" s="122">
        <v>0.03</v>
      </c>
      <c r="I69" s="122">
        <v>1.2999999999999999E-2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5</v>
      </c>
      <c r="D70" s="37">
        <v>3</v>
      </c>
      <c r="E70" s="37"/>
      <c r="F70" s="38"/>
      <c r="G70" s="39"/>
      <c r="H70" s="123">
        <v>0.08</v>
      </c>
      <c r="I70" s="124">
        <v>0.04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219</v>
      </c>
      <c r="D72" s="29">
        <v>232</v>
      </c>
      <c r="E72" s="29">
        <v>277</v>
      </c>
      <c r="F72" s="30"/>
      <c r="G72" s="30"/>
      <c r="H72" s="122">
        <v>3.8420000000000001</v>
      </c>
      <c r="I72" s="122">
        <v>4.3639999999999999</v>
      </c>
      <c r="J72" s="122">
        <v>5.149</v>
      </c>
      <c r="K72" s="31"/>
    </row>
    <row r="73" spans="1:11" s="32" customFormat="1" ht="11.25" customHeight="1" x14ac:dyDescent="0.3">
      <c r="A73" s="34" t="s">
        <v>57</v>
      </c>
      <c r="B73" s="28"/>
      <c r="C73" s="29">
        <v>60</v>
      </c>
      <c r="D73" s="29">
        <v>60</v>
      </c>
      <c r="E73" s="29">
        <v>60</v>
      </c>
      <c r="F73" s="30"/>
      <c r="G73" s="30"/>
      <c r="H73" s="122">
        <v>0.875</v>
      </c>
      <c r="I73" s="122">
        <v>0.68100000000000005</v>
      </c>
      <c r="J73" s="122">
        <v>0.69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>
        <v>1</v>
      </c>
      <c r="E74" s="29"/>
      <c r="F74" s="30"/>
      <c r="G74" s="30"/>
      <c r="H74" s="122"/>
      <c r="I74" s="122">
        <v>0.01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935</v>
      </c>
      <c r="D75" s="29">
        <v>778</v>
      </c>
      <c r="E75" s="29">
        <v>751</v>
      </c>
      <c r="F75" s="30"/>
      <c r="G75" s="30"/>
      <c r="H75" s="122">
        <v>13.696999999999999</v>
      </c>
      <c r="I75" s="122">
        <v>14.683</v>
      </c>
      <c r="J75" s="122">
        <v>14.252000000000001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12</v>
      </c>
      <c r="D77" s="29">
        <v>11</v>
      </c>
      <c r="E77" s="29">
        <v>5</v>
      </c>
      <c r="F77" s="30"/>
      <c r="G77" s="30"/>
      <c r="H77" s="122">
        <v>0.16800000000000001</v>
      </c>
      <c r="I77" s="122">
        <v>0.14899999999999999</v>
      </c>
      <c r="J77" s="122">
        <v>6.5000000000000002E-2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500</v>
      </c>
      <c r="D78" s="29">
        <v>456</v>
      </c>
      <c r="E78" s="29">
        <v>400</v>
      </c>
      <c r="F78" s="30"/>
      <c r="G78" s="30"/>
      <c r="H78" s="122">
        <v>8.3000000000000007</v>
      </c>
      <c r="I78" s="122">
        <v>7.2519999999999998</v>
      </c>
      <c r="J78" s="122">
        <v>6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15</v>
      </c>
      <c r="D79" s="29">
        <v>20</v>
      </c>
      <c r="E79" s="29">
        <v>2</v>
      </c>
      <c r="F79" s="30"/>
      <c r="G79" s="30"/>
      <c r="H79" s="122">
        <v>0.18</v>
      </c>
      <c r="I79" s="122">
        <v>0.25</v>
      </c>
      <c r="J79" s="122">
        <v>2.4E-2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1741</v>
      </c>
      <c r="D80" s="37">
        <v>1558</v>
      </c>
      <c r="E80" s="37">
        <v>1495</v>
      </c>
      <c r="F80" s="38">
        <v>95.956354300385115</v>
      </c>
      <c r="G80" s="39"/>
      <c r="H80" s="123">
        <v>27.062000000000001</v>
      </c>
      <c r="I80" s="124">
        <v>27.388999999999999</v>
      </c>
      <c r="J80" s="124">
        <v>26.180000000000003</v>
      </c>
      <c r="K80" s="40">
        <v>95.585819124466042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99</v>
      </c>
      <c r="D82" s="29">
        <v>115</v>
      </c>
      <c r="E82" s="29">
        <v>115</v>
      </c>
      <c r="F82" s="30"/>
      <c r="G82" s="30"/>
      <c r="H82" s="122">
        <v>1.665</v>
      </c>
      <c r="I82" s="122">
        <v>2.67</v>
      </c>
      <c r="J82" s="122">
        <v>2.67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157</v>
      </c>
      <c r="D83" s="29">
        <v>162</v>
      </c>
      <c r="E83" s="29">
        <v>162</v>
      </c>
      <c r="F83" s="30"/>
      <c r="G83" s="30"/>
      <c r="H83" s="122">
        <v>3.0950000000000002</v>
      </c>
      <c r="I83" s="122">
        <v>3.1469999999999998</v>
      </c>
      <c r="J83" s="122">
        <v>3.1469999999999998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256</v>
      </c>
      <c r="D84" s="37">
        <v>277</v>
      </c>
      <c r="E84" s="37">
        <v>277</v>
      </c>
      <c r="F84" s="38">
        <v>100</v>
      </c>
      <c r="G84" s="39"/>
      <c r="H84" s="123">
        <v>4.76</v>
      </c>
      <c r="I84" s="124">
        <v>5.8170000000000002</v>
      </c>
      <c r="J84" s="124">
        <v>5.8170000000000002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8228</v>
      </c>
      <c r="D87" s="48">
        <v>7272</v>
      </c>
      <c r="E87" s="48">
        <v>6883</v>
      </c>
      <c r="F87" s="49">
        <v>94.65071507150715</v>
      </c>
      <c r="G87" s="39"/>
      <c r="H87" s="127">
        <v>150.55599999999998</v>
      </c>
      <c r="I87" s="128">
        <v>134.10000000000002</v>
      </c>
      <c r="J87" s="128">
        <v>124.24600000000001</v>
      </c>
      <c r="K87" s="49">
        <v>92.651752423564488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oja55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8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58</v>
      </c>
      <c r="D24" s="37">
        <v>54</v>
      </c>
      <c r="E24" s="37">
        <v>53</v>
      </c>
      <c r="F24" s="38">
        <v>98.148148148148152</v>
      </c>
      <c r="G24" s="39"/>
      <c r="H24" s="123">
        <v>1.5780000000000001</v>
      </c>
      <c r="I24" s="124">
        <v>1.458</v>
      </c>
      <c r="J24" s="124">
        <v>1.431</v>
      </c>
      <c r="K24" s="40">
        <v>98.148148148148152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2.1999999999999999E-2</v>
      </c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2.1999999999999999E-2</v>
      </c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1.2E-2</v>
      </c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30</v>
      </c>
      <c r="D36" s="29">
        <v>6</v>
      </c>
      <c r="E36" s="29">
        <v>6</v>
      </c>
      <c r="F36" s="30"/>
      <c r="G36" s="30"/>
      <c r="H36" s="122">
        <v>0.57599999999999996</v>
      </c>
      <c r="I36" s="122">
        <v>0.108</v>
      </c>
      <c r="J36" s="122">
        <v>0.108</v>
      </c>
      <c r="K36" s="31"/>
    </row>
    <row r="37" spans="1:11" s="23" customFormat="1" ht="11.25" customHeight="1" x14ac:dyDescent="0.3">
      <c r="A37" s="35" t="s">
        <v>29</v>
      </c>
      <c r="B37" s="36"/>
      <c r="C37" s="37">
        <v>30</v>
      </c>
      <c r="D37" s="37">
        <v>6</v>
      </c>
      <c r="E37" s="37">
        <v>6</v>
      </c>
      <c r="F37" s="38">
        <v>100</v>
      </c>
      <c r="G37" s="39"/>
      <c r="H37" s="123">
        <v>0.58799999999999997</v>
      </c>
      <c r="I37" s="124">
        <v>0.108</v>
      </c>
      <c r="J37" s="124">
        <v>0.108</v>
      </c>
      <c r="K37" s="40">
        <v>100.00000000000001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75</v>
      </c>
      <c r="D46" s="29">
        <v>101</v>
      </c>
      <c r="E46" s="29">
        <v>80</v>
      </c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158</v>
      </c>
      <c r="D48" s="29">
        <v>127</v>
      </c>
      <c r="E48" s="29">
        <v>106</v>
      </c>
      <c r="F48" s="30"/>
      <c r="G48" s="30"/>
      <c r="H48" s="122">
        <v>3.476</v>
      </c>
      <c r="I48" s="122">
        <v>2.794</v>
      </c>
      <c r="J48" s="122">
        <v>2.3319999999999999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233</v>
      </c>
      <c r="D50" s="37">
        <v>228</v>
      </c>
      <c r="E50" s="37">
        <v>186</v>
      </c>
      <c r="F50" s="38">
        <v>81.578947368421055</v>
      </c>
      <c r="G50" s="39"/>
      <c r="H50" s="123">
        <v>3.476</v>
      </c>
      <c r="I50" s="124">
        <v>2.794</v>
      </c>
      <c r="J50" s="124">
        <v>2.3319999999999999</v>
      </c>
      <c r="K50" s="40">
        <v>83.464566929133852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2</v>
      </c>
      <c r="D56" s="29">
        <v>2</v>
      </c>
      <c r="E56" s="29">
        <v>1</v>
      </c>
      <c r="F56" s="30"/>
      <c r="G56" s="30"/>
      <c r="H56" s="122">
        <v>1.4999999999999999E-2</v>
      </c>
      <c r="I56" s="122">
        <v>1.2E-2</v>
      </c>
      <c r="J56" s="122">
        <v>7.0000000000000001E-3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2</v>
      </c>
      <c r="D59" s="37">
        <v>2</v>
      </c>
      <c r="E59" s="37">
        <v>1</v>
      </c>
      <c r="F59" s="38">
        <v>50</v>
      </c>
      <c r="G59" s="39"/>
      <c r="H59" s="123">
        <v>1.4999999999999999E-2</v>
      </c>
      <c r="I59" s="124">
        <v>1.2E-2</v>
      </c>
      <c r="J59" s="124">
        <v>7.0000000000000001E-3</v>
      </c>
      <c r="K59" s="40">
        <v>58.333333333333336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</v>
      </c>
      <c r="D66" s="37">
        <v>1</v>
      </c>
      <c r="E66" s="37">
        <v>5</v>
      </c>
      <c r="F66" s="38">
        <v>500</v>
      </c>
      <c r="G66" s="39"/>
      <c r="H66" s="123">
        <v>0.108</v>
      </c>
      <c r="I66" s="124">
        <v>2.4E-2</v>
      </c>
      <c r="J66" s="124">
        <v>0.105</v>
      </c>
      <c r="K66" s="40">
        <v>437.5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/>
      <c r="I80" s="124"/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328</v>
      </c>
      <c r="D87" s="48">
        <v>291</v>
      </c>
      <c r="E87" s="48">
        <v>251</v>
      </c>
      <c r="F87" s="49">
        <v>86.254295532646054</v>
      </c>
      <c r="G87" s="39"/>
      <c r="H87" s="127">
        <v>5.786999999999999</v>
      </c>
      <c r="I87" s="128">
        <v>4.3959999999999999</v>
      </c>
      <c r="J87" s="128">
        <v>3.9830000000000001</v>
      </c>
      <c r="K87" s="49">
        <v>90.605095541401283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oja56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11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10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</v>
      </c>
      <c r="D9" s="29">
        <v>1</v>
      </c>
      <c r="E9" s="29">
        <v>2</v>
      </c>
      <c r="F9" s="30"/>
      <c r="G9" s="30"/>
      <c r="H9" s="122">
        <v>1E-3</v>
      </c>
      <c r="I9" s="122">
        <v>2E-3</v>
      </c>
      <c r="J9" s="122">
        <v>2E-3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1</v>
      </c>
      <c r="D12" s="29"/>
      <c r="E12" s="29">
        <v>1</v>
      </c>
      <c r="F12" s="30"/>
      <c r="G12" s="30"/>
      <c r="H12" s="122">
        <v>1E-3</v>
      </c>
      <c r="I12" s="122"/>
      <c r="J12" s="122">
        <v>1E-3</v>
      </c>
      <c r="K12" s="31"/>
    </row>
    <row r="13" spans="1:11" s="23" customFormat="1" ht="11.25" customHeight="1" x14ac:dyDescent="0.3">
      <c r="A13" s="35" t="s">
        <v>12</v>
      </c>
      <c r="B13" s="36"/>
      <c r="C13" s="37">
        <v>2</v>
      </c>
      <c r="D13" s="37">
        <v>1</v>
      </c>
      <c r="E13" s="37">
        <v>3</v>
      </c>
      <c r="F13" s="38">
        <v>300</v>
      </c>
      <c r="G13" s="39"/>
      <c r="H13" s="123">
        <v>2E-3</v>
      </c>
      <c r="I13" s="124">
        <v>2E-3</v>
      </c>
      <c r="J13" s="124">
        <v>3.0000000000000001E-3</v>
      </c>
      <c r="K13" s="40">
        <v>150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</v>
      </c>
      <c r="D15" s="37">
        <v>1</v>
      </c>
      <c r="E15" s="37">
        <v>1</v>
      </c>
      <c r="F15" s="38">
        <v>100</v>
      </c>
      <c r="G15" s="39"/>
      <c r="H15" s="123">
        <v>6.0000000000000001E-3</v>
      </c>
      <c r="I15" s="124">
        <v>1.0999999999999999E-2</v>
      </c>
      <c r="J15" s="124">
        <v>0.01</v>
      </c>
      <c r="K15" s="40">
        <v>90.909090909090921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>
        <v>2</v>
      </c>
      <c r="E19" s="29"/>
      <c r="F19" s="30"/>
      <c r="G19" s="30"/>
      <c r="H19" s="122">
        <v>3.1E-2</v>
      </c>
      <c r="I19" s="122">
        <v>0.02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>
        <v>2</v>
      </c>
      <c r="E20" s="29"/>
      <c r="F20" s="30"/>
      <c r="G20" s="30"/>
      <c r="H20" s="122">
        <v>0.03</v>
      </c>
      <c r="I20" s="122">
        <v>0.03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3</v>
      </c>
      <c r="D21" s="29">
        <v>3</v>
      </c>
      <c r="E21" s="29"/>
      <c r="F21" s="30"/>
      <c r="G21" s="30"/>
      <c r="H21" s="122">
        <v>6.0999999999999999E-2</v>
      </c>
      <c r="I21" s="122">
        <v>6.0999999999999999E-2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3</v>
      </c>
      <c r="D22" s="37">
        <v>7</v>
      </c>
      <c r="E22" s="37"/>
      <c r="F22" s="38"/>
      <c r="G22" s="39"/>
      <c r="H22" s="123">
        <v>0.122</v>
      </c>
      <c r="I22" s="124">
        <v>0.111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824</v>
      </c>
      <c r="D24" s="37">
        <v>990</v>
      </c>
      <c r="E24" s="37">
        <v>914</v>
      </c>
      <c r="F24" s="38">
        <v>92.323232323232318</v>
      </c>
      <c r="G24" s="39"/>
      <c r="H24" s="123">
        <v>18.686</v>
      </c>
      <c r="I24" s="124">
        <v>20.001000000000001</v>
      </c>
      <c r="J24" s="124">
        <v>18.481999999999999</v>
      </c>
      <c r="K24" s="40">
        <v>92.40537973101344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</v>
      </c>
      <c r="D26" s="37">
        <v>36</v>
      </c>
      <c r="E26" s="37">
        <v>25</v>
      </c>
      <c r="F26" s="38">
        <v>69.444444444444443</v>
      </c>
      <c r="G26" s="39"/>
      <c r="H26" s="123">
        <v>0.06</v>
      </c>
      <c r="I26" s="124">
        <v>0.83199999999999996</v>
      </c>
      <c r="J26" s="124">
        <v>0.57999999999999996</v>
      </c>
      <c r="K26" s="40">
        <v>69.711538461538453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22</v>
      </c>
      <c r="D28" s="29">
        <v>37</v>
      </c>
      <c r="E28" s="29"/>
      <c r="F28" s="30"/>
      <c r="G28" s="30"/>
      <c r="H28" s="122">
        <v>0.35</v>
      </c>
      <c r="I28" s="122">
        <v>0.66600000000000004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20</v>
      </c>
      <c r="D30" s="29">
        <v>60</v>
      </c>
      <c r="E30" s="29">
        <v>34</v>
      </c>
      <c r="F30" s="30"/>
      <c r="G30" s="30"/>
      <c r="H30" s="122">
        <v>0.45</v>
      </c>
      <c r="I30" s="122">
        <v>0.78400000000000003</v>
      </c>
      <c r="J30" s="122">
        <v>0.79900000000000004</v>
      </c>
      <c r="K30" s="31"/>
    </row>
    <row r="31" spans="1:11" s="23" customFormat="1" ht="11.25" customHeight="1" x14ac:dyDescent="0.3">
      <c r="A31" s="41" t="s">
        <v>24</v>
      </c>
      <c r="B31" s="36"/>
      <c r="C31" s="37">
        <v>42</v>
      </c>
      <c r="D31" s="37">
        <v>97</v>
      </c>
      <c r="E31" s="37">
        <v>34</v>
      </c>
      <c r="F31" s="38">
        <v>35.051546391752581</v>
      </c>
      <c r="G31" s="39"/>
      <c r="H31" s="123">
        <v>0.8</v>
      </c>
      <c r="I31" s="124">
        <v>1.4500000000000002</v>
      </c>
      <c r="J31" s="124">
        <v>0.79900000000000004</v>
      </c>
      <c r="K31" s="40">
        <v>55.103448275862064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70</v>
      </c>
      <c r="D33" s="29">
        <v>60</v>
      </c>
      <c r="E33" s="29">
        <v>60</v>
      </c>
      <c r="F33" s="30"/>
      <c r="G33" s="30"/>
      <c r="H33" s="122">
        <v>0.56000000000000005</v>
      </c>
      <c r="I33" s="122">
        <v>0.66100000000000003</v>
      </c>
      <c r="J33" s="122">
        <v>0.56899999999999995</v>
      </c>
      <c r="K33" s="31"/>
    </row>
    <row r="34" spans="1:11" s="32" customFormat="1" ht="11.25" customHeight="1" x14ac:dyDescent="0.3">
      <c r="A34" s="34" t="s">
        <v>26</v>
      </c>
      <c r="B34" s="28"/>
      <c r="C34" s="29">
        <v>6</v>
      </c>
      <c r="D34" s="29">
        <v>13</v>
      </c>
      <c r="E34" s="29">
        <v>3</v>
      </c>
      <c r="F34" s="30"/>
      <c r="G34" s="30"/>
      <c r="H34" s="122">
        <v>8.5000000000000006E-2</v>
      </c>
      <c r="I34" s="122">
        <v>0.216</v>
      </c>
      <c r="J34" s="122">
        <v>3.9E-2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24.48</v>
      </c>
      <c r="D35" s="29">
        <v>43</v>
      </c>
      <c r="E35" s="29">
        <v>35</v>
      </c>
      <c r="F35" s="30"/>
      <c r="G35" s="30"/>
      <c r="H35" s="122">
        <v>0.28000000000000003</v>
      </c>
      <c r="I35" s="122">
        <v>0.76700000000000002</v>
      </c>
      <c r="J35" s="122">
        <v>0.45600000000000002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160</v>
      </c>
      <c r="D36" s="29">
        <v>196</v>
      </c>
      <c r="E36" s="29">
        <v>196</v>
      </c>
      <c r="F36" s="30"/>
      <c r="G36" s="30"/>
      <c r="H36" s="122">
        <v>1.8240000000000001</v>
      </c>
      <c r="I36" s="122">
        <v>2.4500000000000002</v>
      </c>
      <c r="J36" s="122">
        <v>2.4500000000000002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260.48</v>
      </c>
      <c r="D37" s="37">
        <v>312</v>
      </c>
      <c r="E37" s="37">
        <v>294</v>
      </c>
      <c r="F37" s="38">
        <v>94.230769230769226</v>
      </c>
      <c r="G37" s="39"/>
      <c r="H37" s="123">
        <v>2.7490000000000001</v>
      </c>
      <c r="I37" s="124">
        <v>4.0940000000000003</v>
      </c>
      <c r="J37" s="124">
        <v>3.5140000000000002</v>
      </c>
      <c r="K37" s="40">
        <v>85.832926233512453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14</v>
      </c>
      <c r="D39" s="37">
        <v>10</v>
      </c>
      <c r="E39" s="37">
        <v>9</v>
      </c>
      <c r="F39" s="38">
        <v>90</v>
      </c>
      <c r="G39" s="39"/>
      <c r="H39" s="123">
        <v>0.25</v>
      </c>
      <c r="I39" s="124">
        <v>0.191</v>
      </c>
      <c r="J39" s="124">
        <v>0.17</v>
      </c>
      <c r="K39" s="40">
        <v>89.005235602094245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>
        <v>60</v>
      </c>
      <c r="F42" s="30"/>
      <c r="G42" s="30"/>
      <c r="H42" s="122"/>
      <c r="I42" s="122"/>
      <c r="J42" s="122">
        <v>1.1399999999999999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>
        <v>17</v>
      </c>
      <c r="E45" s="29">
        <v>21</v>
      </c>
      <c r="F45" s="30"/>
      <c r="G45" s="30"/>
      <c r="H45" s="122"/>
      <c r="I45" s="122">
        <v>0.374</v>
      </c>
      <c r="J45" s="122">
        <v>0.441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</v>
      </c>
      <c r="D46" s="29"/>
      <c r="E46" s="29"/>
      <c r="F46" s="30"/>
      <c r="G46" s="30"/>
      <c r="H46" s="122">
        <v>4.2000000000000003E-2</v>
      </c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56</v>
      </c>
      <c r="D47" s="29">
        <v>34</v>
      </c>
      <c r="E47" s="29">
        <v>26</v>
      </c>
      <c r="F47" s="30"/>
      <c r="G47" s="30"/>
      <c r="H47" s="122">
        <v>1.1200000000000001</v>
      </c>
      <c r="I47" s="122">
        <v>0.748</v>
      </c>
      <c r="J47" s="122">
        <v>0.52</v>
      </c>
      <c r="K47" s="31"/>
    </row>
    <row r="48" spans="1:11" s="32" customFormat="1" ht="11.25" customHeight="1" x14ac:dyDescent="0.3">
      <c r="A48" s="34" t="s">
        <v>38</v>
      </c>
      <c r="B48" s="28"/>
      <c r="C48" s="29">
        <v>194</v>
      </c>
      <c r="D48" s="29">
        <v>159</v>
      </c>
      <c r="E48" s="29">
        <v>113</v>
      </c>
      <c r="F48" s="30"/>
      <c r="G48" s="30"/>
      <c r="H48" s="122">
        <v>4.2679999999999998</v>
      </c>
      <c r="I48" s="122">
        <v>3.4980000000000002</v>
      </c>
      <c r="J48" s="122">
        <v>2.4860000000000002</v>
      </c>
      <c r="K48" s="31"/>
    </row>
    <row r="49" spans="1:11" s="32" customFormat="1" ht="11.25" customHeight="1" x14ac:dyDescent="0.3">
      <c r="A49" s="34" t="s">
        <v>39</v>
      </c>
      <c r="B49" s="28"/>
      <c r="C49" s="29">
        <v>43</v>
      </c>
      <c r="D49" s="29">
        <v>12</v>
      </c>
      <c r="E49" s="29"/>
      <c r="F49" s="30"/>
      <c r="G49" s="30"/>
      <c r="H49" s="122">
        <v>0.78300000000000003</v>
      </c>
      <c r="I49" s="122">
        <v>7.1999999999999995E-2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296</v>
      </c>
      <c r="D50" s="37">
        <v>222</v>
      </c>
      <c r="E50" s="37">
        <v>220</v>
      </c>
      <c r="F50" s="38">
        <v>99.099099099099092</v>
      </c>
      <c r="G50" s="39"/>
      <c r="H50" s="123">
        <v>6.2130000000000001</v>
      </c>
      <c r="I50" s="124">
        <v>4.6920000000000002</v>
      </c>
      <c r="J50" s="124">
        <v>4.5869999999999997</v>
      </c>
      <c r="K50" s="40">
        <v>97.762148337595903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</v>
      </c>
      <c r="D52" s="37">
        <v>1</v>
      </c>
      <c r="E52" s="37">
        <v>1</v>
      </c>
      <c r="F52" s="38">
        <v>100</v>
      </c>
      <c r="G52" s="39"/>
      <c r="H52" s="123">
        <v>3.7999999999999999E-2</v>
      </c>
      <c r="I52" s="124">
        <v>1.6E-2</v>
      </c>
      <c r="J52" s="124">
        <v>2.5000000000000001E-2</v>
      </c>
      <c r="K52" s="40">
        <v>156.25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235</v>
      </c>
      <c r="D54" s="29">
        <v>292</v>
      </c>
      <c r="E54" s="29">
        <v>200</v>
      </c>
      <c r="F54" s="30"/>
      <c r="G54" s="30"/>
      <c r="H54" s="122">
        <v>4.9349999999999996</v>
      </c>
      <c r="I54" s="122">
        <v>6.1319999999999997</v>
      </c>
      <c r="J54" s="122">
        <v>3.9</v>
      </c>
      <c r="K54" s="31"/>
    </row>
    <row r="55" spans="1:11" s="32" customFormat="1" ht="11.25" customHeight="1" x14ac:dyDescent="0.3">
      <c r="A55" s="34" t="s">
        <v>43</v>
      </c>
      <c r="B55" s="28"/>
      <c r="C55" s="29">
        <v>2</v>
      </c>
      <c r="D55" s="29">
        <v>2</v>
      </c>
      <c r="E55" s="29">
        <v>2</v>
      </c>
      <c r="F55" s="30"/>
      <c r="G55" s="30"/>
      <c r="H55" s="122">
        <v>3.7999999999999999E-2</v>
      </c>
      <c r="I55" s="122">
        <v>3.1E-2</v>
      </c>
      <c r="J55" s="122">
        <v>0.03</v>
      </c>
      <c r="K55" s="31"/>
    </row>
    <row r="56" spans="1:11" s="32" customFormat="1" ht="11.25" customHeight="1" x14ac:dyDescent="0.3">
      <c r="A56" s="34" t="s">
        <v>44</v>
      </c>
      <c r="B56" s="28"/>
      <c r="C56" s="29">
        <v>25</v>
      </c>
      <c r="D56" s="29">
        <v>15</v>
      </c>
      <c r="E56" s="29"/>
      <c r="F56" s="30"/>
      <c r="G56" s="30"/>
      <c r="H56" s="122">
        <v>0.45</v>
      </c>
      <c r="I56" s="122">
        <v>0.3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</v>
      </c>
      <c r="D58" s="29">
        <v>1</v>
      </c>
      <c r="E58" s="29">
        <v>2</v>
      </c>
      <c r="F58" s="30"/>
      <c r="G58" s="30"/>
      <c r="H58" s="122">
        <v>1.6E-2</v>
      </c>
      <c r="I58" s="122">
        <v>7.0000000000000001E-3</v>
      </c>
      <c r="J58" s="122">
        <v>1.4E-2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263</v>
      </c>
      <c r="D59" s="37">
        <v>310</v>
      </c>
      <c r="E59" s="37">
        <v>204</v>
      </c>
      <c r="F59" s="38">
        <v>65.806451612903231</v>
      </c>
      <c r="G59" s="39"/>
      <c r="H59" s="123">
        <v>5.4390000000000001</v>
      </c>
      <c r="I59" s="124">
        <v>6.4699999999999989</v>
      </c>
      <c r="J59" s="124">
        <v>3.9439999999999995</v>
      </c>
      <c r="K59" s="40">
        <v>60.958268933539422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250</v>
      </c>
      <c r="D61" s="29">
        <v>170</v>
      </c>
      <c r="E61" s="29">
        <v>165</v>
      </c>
      <c r="F61" s="30"/>
      <c r="G61" s="30"/>
      <c r="H61" s="122">
        <v>5.194</v>
      </c>
      <c r="I61" s="122">
        <v>3.74</v>
      </c>
      <c r="J61" s="122">
        <v>3.19</v>
      </c>
      <c r="K61" s="31"/>
    </row>
    <row r="62" spans="1:11" s="32" customFormat="1" ht="11.25" customHeight="1" x14ac:dyDescent="0.3">
      <c r="A62" s="34" t="s">
        <v>49</v>
      </c>
      <c r="B62" s="28"/>
      <c r="C62" s="29">
        <v>10</v>
      </c>
      <c r="D62" s="29">
        <v>10</v>
      </c>
      <c r="E62" s="29">
        <v>10</v>
      </c>
      <c r="F62" s="30"/>
      <c r="G62" s="30"/>
      <c r="H62" s="122">
        <v>0.214</v>
      </c>
      <c r="I62" s="122">
        <v>0.22500000000000001</v>
      </c>
      <c r="J62" s="122">
        <v>0.214</v>
      </c>
      <c r="K62" s="31"/>
    </row>
    <row r="63" spans="1:11" s="32" customFormat="1" ht="11.25" customHeight="1" x14ac:dyDescent="0.3">
      <c r="A63" s="34" t="s">
        <v>50</v>
      </c>
      <c r="B63" s="28"/>
      <c r="C63" s="29">
        <v>193</v>
      </c>
      <c r="D63" s="29">
        <v>193</v>
      </c>
      <c r="E63" s="29">
        <v>193</v>
      </c>
      <c r="F63" s="30"/>
      <c r="G63" s="30"/>
      <c r="H63" s="122">
        <v>3.4380000000000002</v>
      </c>
      <c r="I63" s="122">
        <v>3.5089999999999999</v>
      </c>
      <c r="J63" s="122">
        <v>3.4740000000000002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453</v>
      </c>
      <c r="D64" s="37">
        <v>373</v>
      </c>
      <c r="E64" s="37">
        <v>368</v>
      </c>
      <c r="F64" s="38">
        <v>98.659517426273453</v>
      </c>
      <c r="G64" s="39"/>
      <c r="H64" s="123">
        <v>8.8460000000000001</v>
      </c>
      <c r="I64" s="124">
        <v>7.4740000000000002</v>
      </c>
      <c r="J64" s="124">
        <v>6.8780000000000001</v>
      </c>
      <c r="K64" s="40">
        <v>92.025689055392021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1260</v>
      </c>
      <c r="D66" s="37">
        <v>1535</v>
      </c>
      <c r="E66" s="37">
        <v>1800</v>
      </c>
      <c r="F66" s="38">
        <v>117.26384364820846</v>
      </c>
      <c r="G66" s="39"/>
      <c r="H66" s="123">
        <v>27.8</v>
      </c>
      <c r="I66" s="124">
        <v>27.63</v>
      </c>
      <c r="J66" s="124">
        <v>20.88</v>
      </c>
      <c r="K66" s="40">
        <v>75.570032573289907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80</v>
      </c>
      <c r="D68" s="29">
        <v>165</v>
      </c>
      <c r="E68" s="29">
        <v>110</v>
      </c>
      <c r="F68" s="30"/>
      <c r="G68" s="30"/>
      <c r="H68" s="122">
        <v>1.4</v>
      </c>
      <c r="I68" s="122">
        <v>3.6659999999999999</v>
      </c>
      <c r="J68" s="122">
        <v>2.2000000000000002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80</v>
      </c>
      <c r="D70" s="37">
        <v>165</v>
      </c>
      <c r="E70" s="37">
        <v>110</v>
      </c>
      <c r="F70" s="38">
        <v>66.666666666666671</v>
      </c>
      <c r="G70" s="39"/>
      <c r="H70" s="123">
        <v>1.4</v>
      </c>
      <c r="I70" s="124">
        <v>3.6659999999999999</v>
      </c>
      <c r="J70" s="124">
        <v>2.2000000000000002</v>
      </c>
      <c r="K70" s="40">
        <v>60.010911074740868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880</v>
      </c>
      <c r="D72" s="29">
        <v>769</v>
      </c>
      <c r="E72" s="29">
        <v>541</v>
      </c>
      <c r="F72" s="30"/>
      <c r="G72" s="30"/>
      <c r="H72" s="122">
        <v>9.6</v>
      </c>
      <c r="I72" s="122">
        <v>7.92</v>
      </c>
      <c r="J72" s="122">
        <v>5.41</v>
      </c>
      <c r="K72" s="31"/>
    </row>
    <row r="73" spans="1:11" s="32" customFormat="1" ht="11.25" customHeight="1" x14ac:dyDescent="0.3">
      <c r="A73" s="34" t="s">
        <v>57</v>
      </c>
      <c r="B73" s="28"/>
      <c r="C73" s="29">
        <v>43</v>
      </c>
      <c r="D73" s="29">
        <v>43</v>
      </c>
      <c r="E73" s="29">
        <v>43</v>
      </c>
      <c r="F73" s="30"/>
      <c r="G73" s="30"/>
      <c r="H73" s="122">
        <v>0.77</v>
      </c>
      <c r="I73" s="122">
        <v>0.77400000000000002</v>
      </c>
      <c r="J73" s="122">
        <v>0.77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>
        <v>153</v>
      </c>
      <c r="E74" s="29">
        <v>118</v>
      </c>
      <c r="F74" s="30"/>
      <c r="G74" s="30"/>
      <c r="H74" s="122">
        <v>0.64</v>
      </c>
      <c r="I74" s="122">
        <v>3.06</v>
      </c>
      <c r="J74" s="122">
        <v>1.413</v>
      </c>
      <c r="K74" s="31"/>
    </row>
    <row r="75" spans="1:11" s="32" customFormat="1" ht="11.25" customHeight="1" x14ac:dyDescent="0.3">
      <c r="A75" s="34" t="s">
        <v>59</v>
      </c>
      <c r="B75" s="28"/>
      <c r="C75" s="29">
        <v>137</v>
      </c>
      <c r="D75" s="29">
        <v>185</v>
      </c>
      <c r="E75" s="29">
        <v>140</v>
      </c>
      <c r="F75" s="30"/>
      <c r="G75" s="30"/>
      <c r="H75" s="122">
        <v>1.31</v>
      </c>
      <c r="I75" s="122">
        <v>1.3580000000000001</v>
      </c>
      <c r="J75" s="122">
        <v>1.08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15</v>
      </c>
      <c r="D77" s="29">
        <v>10</v>
      </c>
      <c r="E77" s="29">
        <v>10</v>
      </c>
      <c r="F77" s="30"/>
      <c r="G77" s="30"/>
      <c r="H77" s="122">
        <v>0.16800000000000001</v>
      </c>
      <c r="I77" s="122">
        <v>0.12</v>
      </c>
      <c r="J77" s="122">
        <v>0.12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15</v>
      </c>
      <c r="D78" s="29">
        <v>12</v>
      </c>
      <c r="E78" s="29">
        <v>11</v>
      </c>
      <c r="F78" s="30"/>
      <c r="G78" s="30"/>
      <c r="H78" s="122">
        <v>0.29499999999999998</v>
      </c>
      <c r="I78" s="122">
        <v>0.22800000000000001</v>
      </c>
      <c r="J78" s="122">
        <v>0.20899999999999999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140</v>
      </c>
      <c r="D79" s="29">
        <v>172</v>
      </c>
      <c r="E79" s="29">
        <v>260</v>
      </c>
      <c r="F79" s="30"/>
      <c r="G79" s="30"/>
      <c r="H79" s="122">
        <v>1.52</v>
      </c>
      <c r="I79" s="122">
        <v>3.3540000000000001</v>
      </c>
      <c r="J79" s="122">
        <v>3.12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1230</v>
      </c>
      <c r="D80" s="37">
        <v>1344</v>
      </c>
      <c r="E80" s="37">
        <v>1123</v>
      </c>
      <c r="F80" s="38">
        <v>83.55654761904762</v>
      </c>
      <c r="G80" s="39"/>
      <c r="H80" s="123">
        <v>14.302999999999999</v>
      </c>
      <c r="I80" s="124">
        <v>16.814</v>
      </c>
      <c r="J80" s="124">
        <v>12.122</v>
      </c>
      <c r="K80" s="40">
        <v>72.094683002260027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24</v>
      </c>
      <c r="D82" s="29">
        <v>23</v>
      </c>
      <c r="E82" s="29">
        <v>23</v>
      </c>
      <c r="F82" s="30"/>
      <c r="G82" s="30"/>
      <c r="H82" s="122">
        <v>0.40799999999999997</v>
      </c>
      <c r="I82" s="122">
        <v>0.38600000000000001</v>
      </c>
      <c r="J82" s="122">
        <v>0.38600000000000001</v>
      </c>
      <c r="K82" s="31"/>
    </row>
    <row r="83" spans="1:11" s="32" customFormat="1" ht="11.25" customHeight="1" x14ac:dyDescent="0.3">
      <c r="A83" s="34" t="s">
        <v>66</v>
      </c>
      <c r="B83" s="28"/>
      <c r="C83" s="29">
        <v>35</v>
      </c>
      <c r="D83" s="29">
        <v>36</v>
      </c>
      <c r="E83" s="29">
        <v>36</v>
      </c>
      <c r="F83" s="30"/>
      <c r="G83" s="30"/>
      <c r="H83" s="122">
        <v>0.65</v>
      </c>
      <c r="I83" s="122">
        <v>0.67</v>
      </c>
      <c r="J83" s="122">
        <v>0.67</v>
      </c>
      <c r="K83" s="31"/>
    </row>
    <row r="84" spans="1:11" s="23" customFormat="1" ht="11.25" customHeight="1" x14ac:dyDescent="0.3">
      <c r="A84" s="35" t="s">
        <v>67</v>
      </c>
      <c r="B84" s="36"/>
      <c r="C84" s="37">
        <v>59</v>
      </c>
      <c r="D84" s="37">
        <v>59</v>
      </c>
      <c r="E84" s="37">
        <v>59</v>
      </c>
      <c r="F84" s="38">
        <v>100</v>
      </c>
      <c r="G84" s="39"/>
      <c r="H84" s="123">
        <v>1.0580000000000001</v>
      </c>
      <c r="I84" s="124">
        <v>1.056</v>
      </c>
      <c r="J84" s="124">
        <v>1.056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4793.4799999999996</v>
      </c>
      <c r="D87" s="48">
        <v>5463</v>
      </c>
      <c r="E87" s="48">
        <v>5165</v>
      </c>
      <c r="F87" s="49">
        <v>94.545121727988288</v>
      </c>
      <c r="G87" s="39"/>
      <c r="H87" s="127">
        <v>87.772000000000006</v>
      </c>
      <c r="I87" s="128">
        <v>94.509999999999977</v>
      </c>
      <c r="J87" s="128">
        <v>75.25</v>
      </c>
      <c r="K87" s="49">
        <v>79.621204105385686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2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2</v>
      </c>
      <c r="D9" s="29">
        <v>5</v>
      </c>
      <c r="E9" s="29">
        <v>5</v>
      </c>
      <c r="F9" s="30"/>
      <c r="G9" s="30"/>
      <c r="H9" s="122">
        <v>6.0000000000000001E-3</v>
      </c>
      <c r="I9" s="122">
        <v>1.9E-2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230</v>
      </c>
      <c r="D10" s="29">
        <v>92</v>
      </c>
      <c r="E10" s="29">
        <v>92</v>
      </c>
      <c r="F10" s="30"/>
      <c r="G10" s="30"/>
      <c r="H10" s="122">
        <v>0.627</v>
      </c>
      <c r="I10" s="122">
        <v>0.45900000000000002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1</v>
      </c>
      <c r="D11" s="29">
        <v>3</v>
      </c>
      <c r="E11" s="29">
        <v>3</v>
      </c>
      <c r="F11" s="30"/>
      <c r="G11" s="30"/>
      <c r="H11" s="122">
        <v>3.0000000000000001E-3</v>
      </c>
      <c r="I11" s="122">
        <v>1.7999999999999999E-2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3</v>
      </c>
      <c r="D12" s="29">
        <v>3</v>
      </c>
      <c r="E12" s="29">
        <v>3</v>
      </c>
      <c r="F12" s="30"/>
      <c r="G12" s="30"/>
      <c r="H12" s="122">
        <v>7.0000000000000001E-3</v>
      </c>
      <c r="I12" s="122">
        <v>6.0000000000000001E-3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236</v>
      </c>
      <c r="D13" s="37">
        <v>103</v>
      </c>
      <c r="E13" s="37">
        <v>103</v>
      </c>
      <c r="F13" s="38">
        <v>100</v>
      </c>
      <c r="G13" s="39"/>
      <c r="H13" s="123">
        <v>0.64300000000000002</v>
      </c>
      <c r="I13" s="124">
        <v>0.502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406</v>
      </c>
      <c r="D24" s="37">
        <v>1137</v>
      </c>
      <c r="E24" s="37">
        <v>1200</v>
      </c>
      <c r="F24" s="38">
        <v>105.54089709762533</v>
      </c>
      <c r="G24" s="39"/>
      <c r="H24" s="123">
        <v>1.31</v>
      </c>
      <c r="I24" s="124">
        <v>1.5069999999999999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8</v>
      </c>
      <c r="D26" s="37">
        <v>20</v>
      </c>
      <c r="E26" s="37">
        <v>25</v>
      </c>
      <c r="F26" s="38">
        <v>125</v>
      </c>
      <c r="G26" s="39"/>
      <c r="H26" s="123">
        <v>3.7999999999999999E-2</v>
      </c>
      <c r="I26" s="124">
        <v>0.04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2608</v>
      </c>
      <c r="D28" s="29">
        <v>2039</v>
      </c>
      <c r="E28" s="29">
        <v>2500</v>
      </c>
      <c r="F28" s="30"/>
      <c r="G28" s="30"/>
      <c r="H28" s="122">
        <v>6.548</v>
      </c>
      <c r="I28" s="122">
        <v>5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968</v>
      </c>
      <c r="D29" s="29">
        <v>1160</v>
      </c>
      <c r="E29" s="29">
        <v>1180</v>
      </c>
      <c r="F29" s="30"/>
      <c r="G29" s="30"/>
      <c r="H29" s="122">
        <v>1.472</v>
      </c>
      <c r="I29" s="122">
        <v>1.08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62555</v>
      </c>
      <c r="D30" s="29">
        <v>58056</v>
      </c>
      <c r="E30" s="29">
        <v>60000</v>
      </c>
      <c r="F30" s="30"/>
      <c r="G30" s="30"/>
      <c r="H30" s="122">
        <v>154.227</v>
      </c>
      <c r="I30" s="122">
        <v>110.905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66131</v>
      </c>
      <c r="D31" s="37">
        <v>61255</v>
      </c>
      <c r="E31" s="37">
        <v>63680</v>
      </c>
      <c r="F31" s="38">
        <v>103.95886050118358</v>
      </c>
      <c r="G31" s="39"/>
      <c r="H31" s="123">
        <v>162.24700000000001</v>
      </c>
      <c r="I31" s="124">
        <v>116.985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31</v>
      </c>
      <c r="D33" s="29">
        <v>16</v>
      </c>
      <c r="E33" s="29">
        <v>40</v>
      </c>
      <c r="F33" s="30"/>
      <c r="G33" s="30"/>
      <c r="H33" s="122">
        <v>0.13800000000000001</v>
      </c>
      <c r="I33" s="122">
        <v>2.5000000000000001E-2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29</v>
      </c>
      <c r="D34" s="29">
        <v>30</v>
      </c>
      <c r="E34" s="29">
        <v>18</v>
      </c>
      <c r="F34" s="30"/>
      <c r="G34" s="30"/>
      <c r="H34" s="122">
        <v>9.6000000000000002E-2</v>
      </c>
      <c r="I34" s="122">
        <v>2.7E-2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166</v>
      </c>
      <c r="D35" s="29">
        <v>69</v>
      </c>
      <c r="E35" s="29">
        <v>109</v>
      </c>
      <c r="F35" s="30"/>
      <c r="G35" s="30"/>
      <c r="H35" s="122">
        <v>0.45800000000000002</v>
      </c>
      <c r="I35" s="122">
        <v>0.223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78</v>
      </c>
      <c r="D36" s="29">
        <v>78</v>
      </c>
      <c r="E36" s="29">
        <v>66</v>
      </c>
      <c r="F36" s="30"/>
      <c r="G36" s="30"/>
      <c r="H36" s="122">
        <v>0.125</v>
      </c>
      <c r="I36" s="122">
        <v>2E-3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304</v>
      </c>
      <c r="D37" s="37">
        <v>193</v>
      </c>
      <c r="E37" s="37">
        <v>233</v>
      </c>
      <c r="F37" s="38">
        <v>120.72538860103627</v>
      </c>
      <c r="G37" s="39"/>
      <c r="H37" s="123">
        <v>0.81700000000000006</v>
      </c>
      <c r="I37" s="124">
        <v>0.27700000000000002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20</v>
      </c>
      <c r="D39" s="37">
        <v>20</v>
      </c>
      <c r="E39" s="37">
        <v>20</v>
      </c>
      <c r="F39" s="38">
        <v>100</v>
      </c>
      <c r="G39" s="39"/>
      <c r="H39" s="123">
        <v>3.4000000000000002E-2</v>
      </c>
      <c r="I39" s="124">
        <v>0.03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29</v>
      </c>
      <c r="D41" s="29">
        <v>13</v>
      </c>
      <c r="E41" s="29">
        <v>15</v>
      </c>
      <c r="F41" s="30"/>
      <c r="G41" s="30"/>
      <c r="H41" s="122">
        <v>3.5000000000000003E-2</v>
      </c>
      <c r="I41" s="122">
        <v>1.2E-2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462</v>
      </c>
      <c r="D42" s="29">
        <v>368</v>
      </c>
      <c r="E42" s="29">
        <v>406</v>
      </c>
      <c r="F42" s="30"/>
      <c r="G42" s="30"/>
      <c r="H42" s="122">
        <v>1.5649999999999999</v>
      </c>
      <c r="I42" s="122">
        <v>1.0740000000000001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42</v>
      </c>
      <c r="D43" s="29">
        <v>27</v>
      </c>
      <c r="E43" s="29">
        <v>30</v>
      </c>
      <c r="F43" s="30"/>
      <c r="G43" s="30"/>
      <c r="H43" s="122">
        <v>0.19800000000000001</v>
      </c>
      <c r="I43" s="122">
        <v>0.122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158</v>
      </c>
      <c r="D44" s="29">
        <v>97</v>
      </c>
      <c r="E44" s="29">
        <v>97</v>
      </c>
      <c r="F44" s="30"/>
      <c r="G44" s="30"/>
      <c r="H44" s="122">
        <v>0.52300000000000002</v>
      </c>
      <c r="I44" s="122">
        <v>0.23899999999999999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40</v>
      </c>
      <c r="D45" s="29">
        <v>18</v>
      </c>
      <c r="E45" s="29">
        <v>25</v>
      </c>
      <c r="F45" s="30"/>
      <c r="G45" s="30"/>
      <c r="H45" s="122">
        <v>0.161</v>
      </c>
      <c r="I45" s="122">
        <v>5.6000000000000001E-2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70</v>
      </c>
      <c r="D46" s="29">
        <v>56</v>
      </c>
      <c r="E46" s="29">
        <v>50</v>
      </c>
      <c r="F46" s="30"/>
      <c r="G46" s="30"/>
      <c r="H46" s="122">
        <v>0.16700000000000001</v>
      </c>
      <c r="I46" s="122">
        <v>9.0999999999999998E-2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16</v>
      </c>
      <c r="D47" s="29">
        <v>9</v>
      </c>
      <c r="E47" s="29">
        <v>10</v>
      </c>
      <c r="F47" s="30"/>
      <c r="G47" s="30"/>
      <c r="H47" s="122">
        <v>5.0999999999999997E-2</v>
      </c>
      <c r="I47" s="122">
        <v>7.0000000000000001E-3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561</v>
      </c>
      <c r="D48" s="29">
        <v>296</v>
      </c>
      <c r="E48" s="29">
        <v>300</v>
      </c>
      <c r="F48" s="30"/>
      <c r="G48" s="30"/>
      <c r="H48" s="122">
        <v>2.2610000000000001</v>
      </c>
      <c r="I48" s="122">
        <v>0.89500000000000002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87</v>
      </c>
      <c r="D49" s="29">
        <v>56</v>
      </c>
      <c r="E49" s="29">
        <v>56</v>
      </c>
      <c r="F49" s="30"/>
      <c r="G49" s="30"/>
      <c r="H49" s="122">
        <v>0.216</v>
      </c>
      <c r="I49" s="122">
        <v>0.159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1465</v>
      </c>
      <c r="D50" s="37">
        <v>940</v>
      </c>
      <c r="E50" s="37">
        <v>989</v>
      </c>
      <c r="F50" s="38">
        <v>105.21276595744681</v>
      </c>
      <c r="G50" s="39"/>
      <c r="H50" s="123">
        <v>5.1770000000000005</v>
      </c>
      <c r="I50" s="124">
        <v>2.6549999999999998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233</v>
      </c>
      <c r="D52" s="37">
        <v>205</v>
      </c>
      <c r="E52" s="37">
        <v>277</v>
      </c>
      <c r="F52" s="38">
        <v>135.1219512195122</v>
      </c>
      <c r="G52" s="39"/>
      <c r="H52" s="123">
        <v>0.81699999999999995</v>
      </c>
      <c r="I52" s="124">
        <v>0.115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3643</v>
      </c>
      <c r="D54" s="29">
        <v>2211</v>
      </c>
      <c r="E54" s="29">
        <v>2250</v>
      </c>
      <c r="F54" s="30"/>
      <c r="G54" s="30"/>
      <c r="H54" s="122">
        <v>24.140999999999998</v>
      </c>
      <c r="I54" s="122">
        <v>15.016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489</v>
      </c>
      <c r="D55" s="29">
        <v>393</v>
      </c>
      <c r="E55" s="29">
        <v>393</v>
      </c>
      <c r="F55" s="30"/>
      <c r="G55" s="30"/>
      <c r="H55" s="122">
        <v>1.73</v>
      </c>
      <c r="I55" s="122">
        <v>0.83499999999999996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828</v>
      </c>
      <c r="D56" s="29">
        <v>490</v>
      </c>
      <c r="E56" s="29">
        <v>550</v>
      </c>
      <c r="F56" s="30"/>
      <c r="G56" s="30"/>
      <c r="H56" s="122">
        <v>2.5350000000000001</v>
      </c>
      <c r="I56" s="122">
        <v>0.65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299</v>
      </c>
      <c r="D57" s="29">
        <v>299</v>
      </c>
      <c r="E57" s="29">
        <v>207</v>
      </c>
      <c r="F57" s="30"/>
      <c r="G57" s="30"/>
      <c r="H57" s="122">
        <v>0.82</v>
      </c>
      <c r="I57" s="122">
        <v>0.82099999999999995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1438</v>
      </c>
      <c r="D58" s="29">
        <v>1340</v>
      </c>
      <c r="E58" s="29">
        <v>1400</v>
      </c>
      <c r="F58" s="30"/>
      <c r="G58" s="30"/>
      <c r="H58" s="122">
        <v>3.3849999999999998</v>
      </c>
      <c r="I58" s="122">
        <v>1.042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6697</v>
      </c>
      <c r="D59" s="37">
        <v>4733</v>
      </c>
      <c r="E59" s="37">
        <v>4800</v>
      </c>
      <c r="F59" s="38">
        <v>101.41559264736954</v>
      </c>
      <c r="G59" s="39"/>
      <c r="H59" s="123">
        <v>32.610999999999997</v>
      </c>
      <c r="I59" s="124">
        <v>18.364000000000001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145</v>
      </c>
      <c r="D61" s="29">
        <v>124</v>
      </c>
      <c r="E61" s="29">
        <v>125</v>
      </c>
      <c r="F61" s="30"/>
      <c r="G61" s="30"/>
      <c r="H61" s="122">
        <v>0.39</v>
      </c>
      <c r="I61" s="122">
        <v>0.20899999999999999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21</v>
      </c>
      <c r="D62" s="29">
        <v>19</v>
      </c>
      <c r="E62" s="29">
        <v>19</v>
      </c>
      <c r="F62" s="30"/>
      <c r="G62" s="30"/>
      <c r="H62" s="122">
        <v>2.9000000000000001E-2</v>
      </c>
      <c r="I62" s="122">
        <v>1.0999999999999999E-2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158</v>
      </c>
      <c r="D63" s="29">
        <v>68</v>
      </c>
      <c r="E63" s="29">
        <v>68</v>
      </c>
      <c r="F63" s="30"/>
      <c r="G63" s="30"/>
      <c r="H63" s="122">
        <v>0.27</v>
      </c>
      <c r="I63" s="122">
        <v>2.7E-2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324</v>
      </c>
      <c r="D64" s="37">
        <v>211</v>
      </c>
      <c r="E64" s="37">
        <v>212</v>
      </c>
      <c r="F64" s="38">
        <v>100.47393364928909</v>
      </c>
      <c r="G64" s="39"/>
      <c r="H64" s="123">
        <v>0.68900000000000006</v>
      </c>
      <c r="I64" s="124">
        <v>0.247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371</v>
      </c>
      <c r="D66" s="37">
        <v>370</v>
      </c>
      <c r="E66" s="37">
        <v>235</v>
      </c>
      <c r="F66" s="38">
        <v>63.513513513513516</v>
      </c>
      <c r="G66" s="39"/>
      <c r="H66" s="123">
        <v>0.502</v>
      </c>
      <c r="I66" s="124">
        <v>0.16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5055</v>
      </c>
      <c r="D68" s="29">
        <v>2100</v>
      </c>
      <c r="E68" s="29">
        <v>5000</v>
      </c>
      <c r="F68" s="30"/>
      <c r="G68" s="30"/>
      <c r="H68" s="122">
        <v>13.253</v>
      </c>
      <c r="I68" s="122">
        <v>4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262</v>
      </c>
      <c r="D69" s="29">
        <v>160</v>
      </c>
      <c r="E69" s="29">
        <v>200</v>
      </c>
      <c r="F69" s="30"/>
      <c r="G69" s="30"/>
      <c r="H69" s="122">
        <v>0.61899999999999999</v>
      </c>
      <c r="I69" s="122">
        <v>0.3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5317</v>
      </c>
      <c r="D70" s="37">
        <v>2260</v>
      </c>
      <c r="E70" s="37">
        <v>5200</v>
      </c>
      <c r="F70" s="38">
        <v>230.08849557522123</v>
      </c>
      <c r="G70" s="39"/>
      <c r="H70" s="123">
        <v>13.872</v>
      </c>
      <c r="I70" s="124">
        <v>4.3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142</v>
      </c>
      <c r="D72" s="29">
        <v>93</v>
      </c>
      <c r="E72" s="29">
        <v>93</v>
      </c>
      <c r="F72" s="30"/>
      <c r="G72" s="30"/>
      <c r="H72" s="122">
        <v>0.14599999999999999</v>
      </c>
      <c r="I72" s="122">
        <v>1.2E-2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45495</v>
      </c>
      <c r="D73" s="29">
        <v>45270</v>
      </c>
      <c r="E73" s="29">
        <v>45510</v>
      </c>
      <c r="F73" s="30"/>
      <c r="G73" s="30"/>
      <c r="H73" s="122">
        <v>111.46299999999999</v>
      </c>
      <c r="I73" s="122">
        <v>110.813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41463</v>
      </c>
      <c r="D74" s="29">
        <v>39600</v>
      </c>
      <c r="E74" s="29">
        <v>35000</v>
      </c>
      <c r="F74" s="30"/>
      <c r="G74" s="30"/>
      <c r="H74" s="122">
        <v>97.647999999999996</v>
      </c>
      <c r="I74" s="122">
        <v>62.01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2325</v>
      </c>
      <c r="D75" s="29">
        <v>2023</v>
      </c>
      <c r="E75" s="29">
        <v>2022</v>
      </c>
      <c r="F75" s="30"/>
      <c r="G75" s="30"/>
      <c r="H75" s="122">
        <v>3.6110000000000002</v>
      </c>
      <c r="I75" s="122">
        <v>1.3740000000000001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9750</v>
      </c>
      <c r="D76" s="29">
        <v>10450</v>
      </c>
      <c r="E76" s="29">
        <v>10475</v>
      </c>
      <c r="F76" s="30"/>
      <c r="G76" s="30"/>
      <c r="H76" s="122">
        <v>28.763000000000002</v>
      </c>
      <c r="I76" s="122">
        <v>16.72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5112</v>
      </c>
      <c r="D77" s="29">
        <v>5950</v>
      </c>
      <c r="E77" s="29">
        <v>6031</v>
      </c>
      <c r="F77" s="30"/>
      <c r="G77" s="30"/>
      <c r="H77" s="122">
        <v>12.05</v>
      </c>
      <c r="I77" s="122">
        <v>6.0910000000000002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12657</v>
      </c>
      <c r="D78" s="29">
        <v>13482</v>
      </c>
      <c r="E78" s="29">
        <v>13482</v>
      </c>
      <c r="F78" s="30"/>
      <c r="G78" s="30"/>
      <c r="H78" s="122">
        <v>26.89</v>
      </c>
      <c r="I78" s="122">
        <v>9.4369999999999994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80212</v>
      </c>
      <c r="D79" s="29">
        <v>80160</v>
      </c>
      <c r="E79" s="29">
        <v>80160</v>
      </c>
      <c r="F79" s="30"/>
      <c r="G79" s="30"/>
      <c r="H79" s="122">
        <v>165.07400000000001</v>
      </c>
      <c r="I79" s="122">
        <v>80.16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197156</v>
      </c>
      <c r="D80" s="37">
        <v>197028</v>
      </c>
      <c r="E80" s="37">
        <v>192773</v>
      </c>
      <c r="F80" s="38">
        <v>97.840408469862155</v>
      </c>
      <c r="G80" s="39"/>
      <c r="H80" s="123">
        <v>445.64500000000004</v>
      </c>
      <c r="I80" s="124">
        <v>286.61700000000002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278668</v>
      </c>
      <c r="D87" s="48">
        <v>268475</v>
      </c>
      <c r="E87" s="48">
        <v>269747</v>
      </c>
      <c r="F87" s="49">
        <v>100.47378713101779</v>
      </c>
      <c r="G87" s="39"/>
      <c r="H87" s="127">
        <v>664.40200000000004</v>
      </c>
      <c r="I87" s="128">
        <v>431.79900000000004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oja57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>
        <v>10</v>
      </c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5.61</v>
      </c>
      <c r="D24" s="37">
        <v>6</v>
      </c>
      <c r="E24" s="37">
        <v>6</v>
      </c>
      <c r="F24" s="38">
        <v>100</v>
      </c>
      <c r="G24" s="39"/>
      <c r="H24" s="123">
        <v>1.038</v>
      </c>
      <c r="I24" s="124">
        <v>1.038</v>
      </c>
      <c r="J24" s="124">
        <v>1.038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234</v>
      </c>
      <c r="D26" s="37">
        <v>234</v>
      </c>
      <c r="E26" s="37">
        <v>234</v>
      </c>
      <c r="F26" s="38">
        <v>100</v>
      </c>
      <c r="G26" s="39"/>
      <c r="H26" s="123">
        <v>63.18</v>
      </c>
      <c r="I26" s="124">
        <v>68</v>
      </c>
      <c r="J26" s="124">
        <v>68</v>
      </c>
      <c r="K26" s="40">
        <v>100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4.13</v>
      </c>
      <c r="D39" s="37">
        <v>4</v>
      </c>
      <c r="E39" s="37">
        <v>5</v>
      </c>
      <c r="F39" s="38">
        <v>125</v>
      </c>
      <c r="G39" s="39"/>
      <c r="H39" s="123">
        <v>0.61899999999999999</v>
      </c>
      <c r="I39" s="124">
        <v>0.6</v>
      </c>
      <c r="J39" s="124">
        <v>0.75</v>
      </c>
      <c r="K39" s="40">
        <v>125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71</v>
      </c>
      <c r="D54" s="29">
        <v>71</v>
      </c>
      <c r="E54" s="29">
        <v>71</v>
      </c>
      <c r="F54" s="30"/>
      <c r="G54" s="30"/>
      <c r="H54" s="122">
        <v>28.4</v>
      </c>
      <c r="I54" s="122">
        <v>28.4</v>
      </c>
      <c r="J54" s="122">
        <v>28.045000000000002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124.5</v>
      </c>
      <c r="D56" s="29">
        <v>131.80000000000001</v>
      </c>
      <c r="E56" s="29">
        <v>132</v>
      </c>
      <c r="F56" s="30"/>
      <c r="G56" s="30"/>
      <c r="H56" s="122">
        <v>50.173999999999999</v>
      </c>
      <c r="I56" s="122">
        <v>49.1</v>
      </c>
      <c r="J56" s="122">
        <v>49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195.5</v>
      </c>
      <c r="D59" s="37">
        <v>202.8</v>
      </c>
      <c r="E59" s="37">
        <v>203</v>
      </c>
      <c r="F59" s="38">
        <v>100.09861932938855</v>
      </c>
      <c r="G59" s="39"/>
      <c r="H59" s="123">
        <v>78.573999999999998</v>
      </c>
      <c r="I59" s="124">
        <v>77.5</v>
      </c>
      <c r="J59" s="124">
        <v>77.045000000000002</v>
      </c>
      <c r="K59" s="40">
        <v>99.412903225806446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3</v>
      </c>
      <c r="D63" s="29">
        <v>3</v>
      </c>
      <c r="E63" s="29">
        <v>3</v>
      </c>
      <c r="F63" s="30"/>
      <c r="G63" s="30"/>
      <c r="H63" s="122">
        <v>0.22500000000000001</v>
      </c>
      <c r="I63" s="122">
        <v>0.22500000000000001</v>
      </c>
      <c r="J63" s="122">
        <v>0.22500000000000001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3</v>
      </c>
      <c r="D64" s="37">
        <v>3</v>
      </c>
      <c r="E64" s="37">
        <v>3</v>
      </c>
      <c r="F64" s="38">
        <v>100</v>
      </c>
      <c r="G64" s="39"/>
      <c r="H64" s="123">
        <v>0.22500000000000001</v>
      </c>
      <c r="I64" s="124">
        <v>0.22500000000000001</v>
      </c>
      <c r="J64" s="124">
        <v>0.22500000000000001</v>
      </c>
      <c r="K64" s="40">
        <v>100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2.5</v>
      </c>
      <c r="D77" s="29">
        <v>3</v>
      </c>
      <c r="E77" s="29">
        <v>3</v>
      </c>
      <c r="F77" s="30"/>
      <c r="G77" s="30"/>
      <c r="H77" s="122">
        <v>0.4</v>
      </c>
      <c r="I77" s="122">
        <v>0.4</v>
      </c>
      <c r="J77" s="122">
        <v>0.4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2.5</v>
      </c>
      <c r="D80" s="37">
        <v>3</v>
      </c>
      <c r="E80" s="37">
        <v>3</v>
      </c>
      <c r="F80" s="38">
        <v>100</v>
      </c>
      <c r="G80" s="39"/>
      <c r="H80" s="123">
        <v>0.4</v>
      </c>
      <c r="I80" s="124">
        <v>0.4</v>
      </c>
      <c r="J80" s="124">
        <v>0.4</v>
      </c>
      <c r="K80" s="40">
        <v>100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0.2</v>
      </c>
      <c r="D82" s="29"/>
      <c r="E82" s="29">
        <v>0.2</v>
      </c>
      <c r="F82" s="30"/>
      <c r="G82" s="30"/>
      <c r="H82" s="122">
        <v>1.4E-2</v>
      </c>
      <c r="I82" s="122">
        <v>1.4E-3</v>
      </c>
      <c r="J82" s="122">
        <v>1.4E-3</v>
      </c>
      <c r="K82" s="31"/>
    </row>
    <row r="83" spans="1:11" s="32" customFormat="1" ht="11.25" customHeight="1" x14ac:dyDescent="0.3">
      <c r="A83" s="34" t="s">
        <v>66</v>
      </c>
      <c r="B83" s="28"/>
      <c r="C83" s="29">
        <v>0.8</v>
      </c>
      <c r="D83" s="29"/>
      <c r="E83" s="29">
        <v>0.8</v>
      </c>
      <c r="F83" s="30"/>
      <c r="G83" s="30"/>
      <c r="H83" s="122">
        <v>5.6000000000000001E-2</v>
      </c>
      <c r="I83" s="122">
        <v>5.6000000000000001E-2</v>
      </c>
      <c r="J83" s="122">
        <v>5.6000000000000001E-2</v>
      </c>
      <c r="K83" s="31"/>
    </row>
    <row r="84" spans="1:11" s="23" customFormat="1" ht="11.25" customHeight="1" x14ac:dyDescent="0.3">
      <c r="A84" s="35" t="s">
        <v>67</v>
      </c>
      <c r="B84" s="36"/>
      <c r="C84" s="37">
        <v>1</v>
      </c>
      <c r="D84" s="37"/>
      <c r="E84" s="37">
        <v>1</v>
      </c>
      <c r="F84" s="38"/>
      <c r="G84" s="39"/>
      <c r="H84" s="123">
        <v>7.0000000000000007E-2</v>
      </c>
      <c r="I84" s="124">
        <v>5.74E-2</v>
      </c>
      <c r="J84" s="124">
        <v>5.74E-2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445.74</v>
      </c>
      <c r="D87" s="48">
        <v>452.8</v>
      </c>
      <c r="E87" s="48">
        <v>455</v>
      </c>
      <c r="F87" s="49">
        <v>100.48586572438163</v>
      </c>
      <c r="G87" s="39"/>
      <c r="H87" s="127">
        <v>144.10599999999999</v>
      </c>
      <c r="I87" s="128">
        <v>147.82039999999998</v>
      </c>
      <c r="J87" s="128">
        <v>147.5154</v>
      </c>
      <c r="K87" s="49">
        <v>99.793668532895339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oja58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>
        <v>10</v>
      </c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3.5</v>
      </c>
      <c r="D15" s="37">
        <v>5</v>
      </c>
      <c r="E15" s="37">
        <v>5</v>
      </c>
      <c r="F15" s="38">
        <v>100</v>
      </c>
      <c r="G15" s="39"/>
      <c r="H15" s="123">
        <v>0.01</v>
      </c>
      <c r="I15" s="124">
        <v>1.2999999999999999E-2</v>
      </c>
      <c r="J15" s="124">
        <v>1.2999999999999999E-2</v>
      </c>
      <c r="K15" s="40">
        <v>100.00000000000001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0.02</v>
      </c>
      <c r="D17" s="37">
        <v>2</v>
      </c>
      <c r="E17" s="37">
        <v>2</v>
      </c>
      <c r="F17" s="38">
        <v>100</v>
      </c>
      <c r="G17" s="39"/>
      <c r="H17" s="123">
        <v>1E-3</v>
      </c>
      <c r="I17" s="124">
        <v>1E-3</v>
      </c>
      <c r="J17" s="124">
        <v>5.0000000000000001E-3</v>
      </c>
      <c r="K17" s="40">
        <v>500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0.61</v>
      </c>
      <c r="D20" s="29"/>
      <c r="E20" s="29"/>
      <c r="F20" s="30"/>
      <c r="G20" s="30"/>
      <c r="H20" s="122">
        <v>3.4000000000000002E-2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0.48</v>
      </c>
      <c r="D21" s="29"/>
      <c r="E21" s="29"/>
      <c r="F21" s="30"/>
      <c r="G21" s="30"/>
      <c r="H21" s="122">
        <v>2.9000000000000001E-2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1.0899999999999999</v>
      </c>
      <c r="D22" s="37"/>
      <c r="E22" s="37"/>
      <c r="F22" s="38"/>
      <c r="G22" s="39"/>
      <c r="H22" s="123">
        <v>6.3E-2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0.76</v>
      </c>
      <c r="D24" s="37">
        <v>1</v>
      </c>
      <c r="E24" s="37">
        <v>1</v>
      </c>
      <c r="F24" s="38">
        <v>100</v>
      </c>
      <c r="G24" s="39"/>
      <c r="H24" s="123">
        <v>6.8000000000000005E-2</v>
      </c>
      <c r="I24" s="124">
        <v>6.8000000000000005E-2</v>
      </c>
      <c r="J24" s="124">
        <v>6.8000000000000005E-2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48</v>
      </c>
      <c r="D26" s="37">
        <v>48</v>
      </c>
      <c r="E26" s="37">
        <v>48</v>
      </c>
      <c r="F26" s="38">
        <v>100</v>
      </c>
      <c r="G26" s="39"/>
      <c r="H26" s="123">
        <v>6.24</v>
      </c>
      <c r="I26" s="124">
        <v>6</v>
      </c>
      <c r="J26" s="124">
        <v>5.9</v>
      </c>
      <c r="K26" s="40">
        <v>98.333333333333329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0.3</v>
      </c>
      <c r="D39" s="37">
        <v>1</v>
      </c>
      <c r="E39" s="37">
        <v>0.5</v>
      </c>
      <c r="F39" s="38">
        <v>50</v>
      </c>
      <c r="G39" s="39"/>
      <c r="H39" s="123">
        <v>3.5999999999999997E-2</v>
      </c>
      <c r="I39" s="124">
        <v>3.5000000000000003E-2</v>
      </c>
      <c r="J39" s="124">
        <v>0.1</v>
      </c>
      <c r="K39" s="40">
        <v>285.71428571428567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0.72</v>
      </c>
      <c r="D47" s="29"/>
      <c r="E47" s="29"/>
      <c r="F47" s="30"/>
      <c r="G47" s="30"/>
      <c r="H47" s="122">
        <v>0.19800000000000001</v>
      </c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0.72</v>
      </c>
      <c r="D50" s="37"/>
      <c r="E50" s="37"/>
      <c r="F50" s="38"/>
      <c r="G50" s="39"/>
      <c r="H50" s="123">
        <v>0.19800000000000001</v>
      </c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29</v>
      </c>
      <c r="D52" s="37"/>
      <c r="E52" s="37"/>
      <c r="F52" s="38"/>
      <c r="G52" s="39"/>
      <c r="H52" s="123">
        <v>5.4809999999999999</v>
      </c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13</v>
      </c>
      <c r="D54" s="29">
        <v>13</v>
      </c>
      <c r="E54" s="29">
        <v>13</v>
      </c>
      <c r="F54" s="30"/>
      <c r="G54" s="30"/>
      <c r="H54" s="122">
        <v>3.77</v>
      </c>
      <c r="I54" s="122">
        <v>3.77</v>
      </c>
      <c r="J54" s="122">
        <v>3.7050000000000001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</v>
      </c>
      <c r="D55" s="29">
        <v>1</v>
      </c>
      <c r="E55" s="29">
        <v>1</v>
      </c>
      <c r="F55" s="30"/>
      <c r="G55" s="30"/>
      <c r="H55" s="122">
        <v>0.26</v>
      </c>
      <c r="I55" s="122">
        <v>0.26</v>
      </c>
      <c r="J55" s="122">
        <v>0.16</v>
      </c>
      <c r="K55" s="31"/>
    </row>
    <row r="56" spans="1:11" s="32" customFormat="1" ht="11.25" customHeight="1" x14ac:dyDescent="0.3">
      <c r="A56" s="34" t="s">
        <v>44</v>
      </c>
      <c r="B56" s="28"/>
      <c r="C56" s="29">
        <v>26</v>
      </c>
      <c r="D56" s="29">
        <v>24.5</v>
      </c>
      <c r="E56" s="29">
        <v>25</v>
      </c>
      <c r="F56" s="30"/>
      <c r="G56" s="30"/>
      <c r="H56" s="122">
        <v>6.63</v>
      </c>
      <c r="I56" s="122">
        <v>6</v>
      </c>
      <c r="J56" s="122">
        <v>6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40</v>
      </c>
      <c r="D59" s="37">
        <v>38.5</v>
      </c>
      <c r="E59" s="37">
        <v>39</v>
      </c>
      <c r="F59" s="38">
        <v>101.2987012987013</v>
      </c>
      <c r="G59" s="39"/>
      <c r="H59" s="123">
        <v>10.66</v>
      </c>
      <c r="I59" s="124">
        <v>10.030000000000001</v>
      </c>
      <c r="J59" s="124">
        <v>9.8650000000000002</v>
      </c>
      <c r="K59" s="40">
        <v>98.35493519441674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0.56999999999999995</v>
      </c>
      <c r="D66" s="37">
        <v>1</v>
      </c>
      <c r="E66" s="37">
        <v>1</v>
      </c>
      <c r="F66" s="38">
        <v>100</v>
      </c>
      <c r="G66" s="39"/>
      <c r="H66" s="123">
        <v>1E-3</v>
      </c>
      <c r="I66" s="124">
        <v>1E-3</v>
      </c>
      <c r="J66" s="124">
        <v>1E-3</v>
      </c>
      <c r="K66" s="40">
        <v>100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1.06</v>
      </c>
      <c r="D77" s="29">
        <v>1</v>
      </c>
      <c r="E77" s="29">
        <v>1</v>
      </c>
      <c r="F77" s="30"/>
      <c r="G77" s="30"/>
      <c r="H77" s="122">
        <v>0.17</v>
      </c>
      <c r="I77" s="122">
        <v>0.17</v>
      </c>
      <c r="J77" s="122">
        <v>0.17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1.06</v>
      </c>
      <c r="D80" s="37">
        <v>1</v>
      </c>
      <c r="E80" s="37">
        <v>1</v>
      </c>
      <c r="F80" s="38">
        <v>100</v>
      </c>
      <c r="G80" s="39"/>
      <c r="H80" s="123">
        <v>0.17</v>
      </c>
      <c r="I80" s="124">
        <v>0.17</v>
      </c>
      <c r="J80" s="124">
        <v>0.17</v>
      </c>
      <c r="K80" s="40">
        <v>99.999999999999986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125.01999999999998</v>
      </c>
      <c r="D87" s="48">
        <v>97.5</v>
      </c>
      <c r="E87" s="48">
        <v>97.5</v>
      </c>
      <c r="F87" s="49">
        <v>100</v>
      </c>
      <c r="G87" s="39"/>
      <c r="H87" s="127">
        <v>22.928000000000004</v>
      </c>
      <c r="I87" s="128">
        <v>16.318000000000005</v>
      </c>
      <c r="J87" s="128">
        <v>16.122</v>
      </c>
      <c r="K87" s="49">
        <v>98.798872410834633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59">
    <pageSetUpPr fitToPage="1"/>
  </sheetPr>
  <dimension ref="A1:K625"/>
  <sheetViews>
    <sheetView view="pageBreakPreview" topLeftCell="A49" zoomScale="80" zoomScaleNormal="100" zoomScaleSheetLayoutView="80" workbookViewId="0">
      <selection activeCell="K87" sqref="K8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10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</v>
      </c>
      <c r="D9" s="29">
        <v>2</v>
      </c>
      <c r="E9" s="29">
        <v>4</v>
      </c>
      <c r="F9" s="30"/>
      <c r="G9" s="30"/>
      <c r="H9" s="122">
        <v>9.6000000000000002E-2</v>
      </c>
      <c r="I9" s="122">
        <v>4.1000000000000002E-2</v>
      </c>
      <c r="J9" s="122">
        <v>9.6000000000000002E-2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>
        <v>1</v>
      </c>
      <c r="F10" s="30"/>
      <c r="G10" s="30"/>
      <c r="H10" s="122"/>
      <c r="I10" s="122"/>
      <c r="J10" s="122">
        <v>2.5999999999999999E-2</v>
      </c>
      <c r="K10" s="31"/>
    </row>
    <row r="11" spans="1:11" s="32" customFormat="1" ht="11.25" customHeight="1" x14ac:dyDescent="0.3">
      <c r="A11" s="27" t="s">
        <v>10</v>
      </c>
      <c r="B11" s="28"/>
      <c r="C11" s="29">
        <v>5</v>
      </c>
      <c r="D11" s="29"/>
      <c r="E11" s="29">
        <v>3</v>
      </c>
      <c r="F11" s="30"/>
      <c r="G11" s="30"/>
      <c r="H11" s="122">
        <v>0.13</v>
      </c>
      <c r="I11" s="122"/>
      <c r="J11" s="122">
        <v>7.8E-2</v>
      </c>
      <c r="K11" s="31"/>
    </row>
    <row r="12" spans="1:11" s="32" customFormat="1" ht="11.25" customHeight="1" x14ac:dyDescent="0.3">
      <c r="A12" s="34" t="s">
        <v>11</v>
      </c>
      <c r="B12" s="28"/>
      <c r="C12" s="29">
        <v>20</v>
      </c>
      <c r="D12" s="29">
        <v>14</v>
      </c>
      <c r="E12" s="29">
        <v>14</v>
      </c>
      <c r="F12" s="30"/>
      <c r="G12" s="30"/>
      <c r="H12" s="122">
        <v>0.48</v>
      </c>
      <c r="I12" s="122">
        <v>0.33600000000000002</v>
      </c>
      <c r="J12" s="122">
        <v>0.33600000000000002</v>
      </c>
      <c r="K12" s="31"/>
    </row>
    <row r="13" spans="1:11" s="23" customFormat="1" ht="11.25" customHeight="1" x14ac:dyDescent="0.3">
      <c r="A13" s="35" t="s">
        <v>12</v>
      </c>
      <c r="B13" s="36"/>
      <c r="C13" s="37">
        <v>29</v>
      </c>
      <c r="D13" s="37">
        <f>D12+D11+D10+D9</f>
        <v>16</v>
      </c>
      <c r="E13" s="37">
        <v>22</v>
      </c>
      <c r="F13" s="40">
        <f>IF(AND(D13&gt;0,E13&gt;0),E13*100/D13,"")</f>
        <v>137.5</v>
      </c>
      <c r="G13" s="39"/>
      <c r="H13" s="123">
        <v>0.70599999999999996</v>
      </c>
      <c r="I13" s="124">
        <f>I12+I11+I10+I9</f>
        <v>0.377</v>
      </c>
      <c r="J13" s="124">
        <v>0.53600000000000003</v>
      </c>
      <c r="K13" s="40">
        <f>IF(AND(I13&gt;0,J13&gt;0),J13*100/I13,"")</f>
        <v>142.17506631299736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</v>
      </c>
      <c r="D15" s="37">
        <v>1</v>
      </c>
      <c r="E15" s="37">
        <v>1</v>
      </c>
      <c r="F15" s="38">
        <v>100</v>
      </c>
      <c r="G15" s="39"/>
      <c r="H15" s="123">
        <v>1.4999999999999999E-2</v>
      </c>
      <c r="I15" s="124">
        <v>1.4999999999999999E-2</v>
      </c>
      <c r="J15" s="124">
        <v>1.4999999999999999E-2</v>
      </c>
      <c r="K15" s="40">
        <v>100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27</v>
      </c>
      <c r="D19" s="29">
        <v>27</v>
      </c>
      <c r="E19" s="29"/>
      <c r="F19" s="30"/>
      <c r="G19" s="30"/>
      <c r="H19" s="122">
        <v>0.224</v>
      </c>
      <c r="I19" s="122">
        <v>0.27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27</v>
      </c>
      <c r="D22" s="37">
        <v>27</v>
      </c>
      <c r="E22" s="37"/>
      <c r="F22" s="38"/>
      <c r="G22" s="39"/>
      <c r="H22" s="123">
        <v>0.224</v>
      </c>
      <c r="I22" s="124">
        <v>0.27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5268</v>
      </c>
      <c r="D24" s="37">
        <v>5503</v>
      </c>
      <c r="E24" s="37">
        <v>4445</v>
      </c>
      <c r="F24" s="38">
        <v>80.774123205524262</v>
      </c>
      <c r="G24" s="39"/>
      <c r="H24" s="123">
        <v>59.581000000000003</v>
      </c>
      <c r="I24" s="124">
        <v>70.162999999999997</v>
      </c>
      <c r="J24" s="124">
        <v>56.817999999999998</v>
      </c>
      <c r="K24" s="40">
        <v>80.980003705656827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210</v>
      </c>
      <c r="D26" s="37">
        <v>231</v>
      </c>
      <c r="E26" s="37">
        <v>220</v>
      </c>
      <c r="F26" s="38">
        <v>95.238095238095241</v>
      </c>
      <c r="G26" s="39"/>
      <c r="H26" s="123">
        <v>2.6</v>
      </c>
      <c r="I26" s="124">
        <v>3.1190000000000002</v>
      </c>
      <c r="J26" s="124">
        <v>2.8</v>
      </c>
      <c r="K26" s="40">
        <v>89.772362936838718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11</v>
      </c>
      <c r="D28" s="29">
        <v>16</v>
      </c>
      <c r="E28" s="29">
        <v>308</v>
      </c>
      <c r="F28" s="30"/>
      <c r="G28" s="30"/>
      <c r="H28" s="122">
        <v>0.255</v>
      </c>
      <c r="I28" s="122">
        <v>0.24</v>
      </c>
      <c r="J28" s="122">
        <v>6.5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1500</v>
      </c>
      <c r="D30" s="29">
        <v>1294</v>
      </c>
      <c r="E30" s="29">
        <v>1655</v>
      </c>
      <c r="F30" s="30"/>
      <c r="G30" s="30"/>
      <c r="H30" s="122">
        <v>29.5</v>
      </c>
      <c r="I30" s="122">
        <v>23.805</v>
      </c>
      <c r="J30" s="122">
        <v>28</v>
      </c>
      <c r="K30" s="31"/>
    </row>
    <row r="31" spans="1:11" s="23" customFormat="1" ht="11.25" customHeight="1" x14ac:dyDescent="0.3">
      <c r="A31" s="41" t="s">
        <v>24</v>
      </c>
      <c r="B31" s="36"/>
      <c r="C31" s="37">
        <v>1511</v>
      </c>
      <c r="D31" s="37">
        <v>1310</v>
      </c>
      <c r="E31" s="37">
        <v>1963</v>
      </c>
      <c r="F31" s="38">
        <v>149.84732824427482</v>
      </c>
      <c r="G31" s="39"/>
      <c r="H31" s="123">
        <v>29.754999999999999</v>
      </c>
      <c r="I31" s="124">
        <v>24.044999999999998</v>
      </c>
      <c r="J31" s="124">
        <v>34.5</v>
      </c>
      <c r="K31" s="40">
        <v>143.48097317529633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50</v>
      </c>
      <c r="D33" s="29">
        <v>31</v>
      </c>
      <c r="E33" s="29">
        <v>40</v>
      </c>
      <c r="F33" s="30"/>
      <c r="G33" s="30"/>
      <c r="H33" s="122">
        <v>0.75</v>
      </c>
      <c r="I33" s="122">
        <v>0.66200000000000003</v>
      </c>
      <c r="J33" s="122">
        <v>0.745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19</v>
      </c>
      <c r="D34" s="29">
        <v>8</v>
      </c>
      <c r="E34" s="29">
        <v>5</v>
      </c>
      <c r="F34" s="30"/>
      <c r="G34" s="30"/>
      <c r="H34" s="122">
        <v>0.20799999999999999</v>
      </c>
      <c r="I34" s="122">
        <v>0.17</v>
      </c>
      <c r="J34" s="122">
        <v>9.1999999999999998E-2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8</v>
      </c>
      <c r="D35" s="29">
        <v>7</v>
      </c>
      <c r="E35" s="29">
        <v>8</v>
      </c>
      <c r="F35" s="30"/>
      <c r="G35" s="30"/>
      <c r="H35" s="122">
        <v>0.18</v>
      </c>
      <c r="I35" s="122">
        <v>0.161</v>
      </c>
      <c r="J35" s="122">
        <v>0.16</v>
      </c>
      <c r="K35" s="31"/>
    </row>
    <row r="36" spans="1:11" s="32" customFormat="1" ht="11.25" customHeight="1" x14ac:dyDescent="0.3">
      <c r="A36" s="34" t="s">
        <v>28</v>
      </c>
      <c r="B36" s="28"/>
      <c r="C36" s="29">
        <v>30</v>
      </c>
      <c r="D36" s="29">
        <v>66</v>
      </c>
      <c r="E36" s="29">
        <v>66</v>
      </c>
      <c r="F36" s="30"/>
      <c r="G36" s="30"/>
      <c r="H36" s="122">
        <v>0.6</v>
      </c>
      <c r="I36" s="122">
        <v>1.32</v>
      </c>
      <c r="J36" s="122">
        <v>1.32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107</v>
      </c>
      <c r="D37" s="37">
        <v>112</v>
      </c>
      <c r="E37" s="37">
        <v>119</v>
      </c>
      <c r="F37" s="38">
        <v>106.25</v>
      </c>
      <c r="G37" s="39"/>
      <c r="H37" s="123">
        <v>1.738</v>
      </c>
      <c r="I37" s="124">
        <v>2.3130000000000002</v>
      </c>
      <c r="J37" s="124">
        <v>2.3170000000000002</v>
      </c>
      <c r="K37" s="40">
        <v>100.17293558149589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8</v>
      </c>
      <c r="D39" s="37">
        <v>4</v>
      </c>
      <c r="E39" s="37">
        <v>4</v>
      </c>
      <c r="F39" s="38">
        <v>100</v>
      </c>
      <c r="G39" s="39"/>
      <c r="H39" s="123">
        <v>0.14000000000000001</v>
      </c>
      <c r="I39" s="124">
        <v>7.1999999999999995E-2</v>
      </c>
      <c r="J39" s="124">
        <v>7.0000000000000007E-2</v>
      </c>
      <c r="K39" s="40">
        <v>97.222222222222243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30</v>
      </c>
      <c r="D42" s="29">
        <v>21</v>
      </c>
      <c r="E42" s="29">
        <v>16</v>
      </c>
      <c r="F42" s="30"/>
      <c r="G42" s="30"/>
      <c r="H42" s="122">
        <v>0.52500000000000002</v>
      </c>
      <c r="I42" s="122">
        <v>0.378</v>
      </c>
      <c r="J42" s="122">
        <v>0.28499999999999998</v>
      </c>
      <c r="K42" s="31"/>
    </row>
    <row r="43" spans="1:11" s="32" customFormat="1" ht="11.25" customHeight="1" x14ac:dyDescent="0.3">
      <c r="A43" s="34" t="s">
        <v>33</v>
      </c>
      <c r="B43" s="28"/>
      <c r="C43" s="29">
        <v>29</v>
      </c>
      <c r="D43" s="29">
        <v>14</v>
      </c>
      <c r="E43" s="29">
        <v>17</v>
      </c>
      <c r="F43" s="30"/>
      <c r="G43" s="30"/>
      <c r="H43" s="122">
        <v>0.30499999999999999</v>
      </c>
      <c r="I43" s="122">
        <v>0.21</v>
      </c>
      <c r="J43" s="122">
        <v>0.23799999999999999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31</v>
      </c>
      <c r="D47" s="29">
        <v>31</v>
      </c>
      <c r="E47" s="29">
        <v>27</v>
      </c>
      <c r="F47" s="30"/>
      <c r="G47" s="30"/>
      <c r="H47" s="122">
        <v>0.372</v>
      </c>
      <c r="I47" s="122">
        <v>0.372</v>
      </c>
      <c r="J47" s="122">
        <v>0.32400000000000001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90</v>
      </c>
      <c r="D50" s="37">
        <v>66</v>
      </c>
      <c r="E50" s="37">
        <v>60</v>
      </c>
      <c r="F50" s="38">
        <v>90.909090909090907</v>
      </c>
      <c r="G50" s="39"/>
      <c r="H50" s="123">
        <v>1.202</v>
      </c>
      <c r="I50" s="124">
        <v>0.96</v>
      </c>
      <c r="J50" s="124">
        <v>0.84699999999999998</v>
      </c>
      <c r="K50" s="40">
        <v>88.229166666666671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1.68</v>
      </c>
      <c r="D52" s="37">
        <v>2</v>
      </c>
      <c r="E52" s="37">
        <v>6</v>
      </c>
      <c r="F52" s="38">
        <v>300</v>
      </c>
      <c r="G52" s="39"/>
      <c r="H52" s="123">
        <v>6.7000000000000004E-2</v>
      </c>
      <c r="I52" s="124">
        <v>2.5999999999999999E-2</v>
      </c>
      <c r="J52" s="124">
        <v>5.1999999999999998E-2</v>
      </c>
      <c r="K52" s="40">
        <v>200.00000000000003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1712</v>
      </c>
      <c r="D54" s="29">
        <v>176</v>
      </c>
      <c r="E54" s="29">
        <v>2083</v>
      </c>
      <c r="F54" s="30"/>
      <c r="G54" s="30"/>
      <c r="H54" s="122">
        <v>24.824000000000002</v>
      </c>
      <c r="I54" s="122">
        <v>3.6960000000000002</v>
      </c>
      <c r="J54" s="122">
        <v>31.245000000000001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113</v>
      </c>
      <c r="D55" s="29">
        <v>72</v>
      </c>
      <c r="E55" s="29">
        <v>100</v>
      </c>
      <c r="F55" s="30"/>
      <c r="G55" s="30"/>
      <c r="H55" s="122">
        <v>1.333</v>
      </c>
      <c r="I55" s="122">
        <v>0.84199999999999997</v>
      </c>
      <c r="J55" s="122">
        <v>1.1499999999999999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>
        <v>56</v>
      </c>
      <c r="F56" s="30"/>
      <c r="G56" s="30"/>
      <c r="H56" s="122"/>
      <c r="I56" s="122"/>
      <c r="J56" s="122">
        <v>0.65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</v>
      </c>
      <c r="D58" s="29">
        <v>2</v>
      </c>
      <c r="E58" s="29">
        <v>2</v>
      </c>
      <c r="F58" s="30"/>
      <c r="G58" s="30"/>
      <c r="H58" s="122">
        <v>0.02</v>
      </c>
      <c r="I58" s="122">
        <v>0.02</v>
      </c>
      <c r="J58" s="122">
        <v>2.1999999999999999E-2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1827</v>
      </c>
      <c r="D59" s="37">
        <v>250</v>
      </c>
      <c r="E59" s="37">
        <v>2241</v>
      </c>
      <c r="F59" s="38">
        <v>896.4</v>
      </c>
      <c r="G59" s="39"/>
      <c r="H59" s="123">
        <v>26.177</v>
      </c>
      <c r="I59" s="124">
        <v>4.5579999999999998</v>
      </c>
      <c r="J59" s="124">
        <v>33.067</v>
      </c>
      <c r="K59" s="40">
        <v>725.47169811320748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3030</v>
      </c>
      <c r="D61" s="29">
        <v>2945</v>
      </c>
      <c r="E61" s="29">
        <v>2673</v>
      </c>
      <c r="F61" s="30"/>
      <c r="G61" s="30"/>
      <c r="H61" s="122">
        <v>62.176000000000002</v>
      </c>
      <c r="I61" s="122">
        <v>63.097000000000001</v>
      </c>
      <c r="J61" s="122">
        <v>57.47</v>
      </c>
      <c r="K61" s="31"/>
    </row>
    <row r="62" spans="1:11" s="32" customFormat="1" ht="11.25" customHeight="1" x14ac:dyDescent="0.3">
      <c r="A62" s="34" t="s">
        <v>49</v>
      </c>
      <c r="B62" s="28"/>
      <c r="C62" s="29">
        <v>97</v>
      </c>
      <c r="D62" s="29">
        <v>209</v>
      </c>
      <c r="E62" s="29">
        <v>209</v>
      </c>
      <c r="F62" s="30"/>
      <c r="G62" s="30"/>
      <c r="H62" s="122">
        <v>1.9350000000000001</v>
      </c>
      <c r="I62" s="122">
        <v>4.3890000000000002</v>
      </c>
      <c r="J62" s="122">
        <v>4.17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>
        <v>44</v>
      </c>
      <c r="E63" s="29">
        <v>98</v>
      </c>
      <c r="F63" s="30"/>
      <c r="G63" s="30"/>
      <c r="H63" s="122"/>
      <c r="I63" s="122">
        <v>1.32</v>
      </c>
      <c r="J63" s="122">
        <v>1.1759999999999999</v>
      </c>
      <c r="K63" s="31"/>
    </row>
    <row r="64" spans="1:11" s="23" customFormat="1" ht="11.25" customHeight="1" x14ac:dyDescent="0.3">
      <c r="A64" s="35" t="s">
        <v>51</v>
      </c>
      <c r="B64" s="36"/>
      <c r="C64" s="37">
        <v>3127</v>
      </c>
      <c r="D64" s="37">
        <v>3198</v>
      </c>
      <c r="E64" s="37">
        <v>2980</v>
      </c>
      <c r="F64" s="38">
        <v>93.183239524702941</v>
      </c>
      <c r="G64" s="39"/>
      <c r="H64" s="123">
        <v>64.111000000000004</v>
      </c>
      <c r="I64" s="124">
        <v>68.805999999999997</v>
      </c>
      <c r="J64" s="124">
        <v>62.816000000000003</v>
      </c>
      <c r="K64" s="40">
        <v>91.294363863616553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16130</v>
      </c>
      <c r="D66" s="37">
        <v>13030</v>
      </c>
      <c r="E66" s="37">
        <v>13700</v>
      </c>
      <c r="F66" s="38">
        <v>105.14198004604758</v>
      </c>
      <c r="G66" s="39"/>
      <c r="H66" s="123">
        <v>238</v>
      </c>
      <c r="I66" s="124">
        <v>202.35599999999999</v>
      </c>
      <c r="J66" s="124">
        <v>198.65</v>
      </c>
      <c r="K66" s="40">
        <v>98.168574195971459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3960</v>
      </c>
      <c r="D68" s="29">
        <v>3200</v>
      </c>
      <c r="E68" s="29">
        <v>3200</v>
      </c>
      <c r="F68" s="30"/>
      <c r="G68" s="30"/>
      <c r="H68" s="122">
        <v>53.914999999999999</v>
      </c>
      <c r="I68" s="122">
        <v>41.472000000000001</v>
      </c>
      <c r="J68" s="122">
        <v>40</v>
      </c>
      <c r="K68" s="31"/>
    </row>
    <row r="69" spans="1:11" s="32" customFormat="1" ht="11.25" customHeight="1" x14ac:dyDescent="0.3">
      <c r="A69" s="34" t="s">
        <v>54</v>
      </c>
      <c r="B69" s="28"/>
      <c r="C69" s="29">
        <v>36</v>
      </c>
      <c r="D69" s="29">
        <v>70</v>
      </c>
      <c r="E69" s="29">
        <v>50</v>
      </c>
      <c r="F69" s="30"/>
      <c r="G69" s="30"/>
      <c r="H69" s="122">
        <v>0.49</v>
      </c>
      <c r="I69" s="122">
        <v>0.90700000000000003</v>
      </c>
      <c r="J69" s="122">
        <v>0.7</v>
      </c>
      <c r="K69" s="31"/>
    </row>
    <row r="70" spans="1:11" s="23" customFormat="1" ht="11.25" customHeight="1" x14ac:dyDescent="0.3">
      <c r="A70" s="35" t="s">
        <v>55</v>
      </c>
      <c r="B70" s="36"/>
      <c r="C70" s="37">
        <v>3996</v>
      </c>
      <c r="D70" s="37">
        <v>3270</v>
      </c>
      <c r="E70" s="37">
        <v>3250</v>
      </c>
      <c r="F70" s="38">
        <v>99.388379204892971</v>
      </c>
      <c r="G70" s="39"/>
      <c r="H70" s="123">
        <v>54.405000000000001</v>
      </c>
      <c r="I70" s="124">
        <v>42.379000000000005</v>
      </c>
      <c r="J70" s="124">
        <v>40.700000000000003</v>
      </c>
      <c r="K70" s="40">
        <v>96.038132093725665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688</v>
      </c>
      <c r="D72" s="29">
        <v>656</v>
      </c>
      <c r="E72" s="29">
        <v>592</v>
      </c>
      <c r="F72" s="30"/>
      <c r="G72" s="30"/>
      <c r="H72" s="122">
        <v>14.957000000000001</v>
      </c>
      <c r="I72" s="122">
        <v>12.317</v>
      </c>
      <c r="J72" s="122">
        <v>11.212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>
        <v>390</v>
      </c>
      <c r="E73" s="29">
        <v>405</v>
      </c>
      <c r="F73" s="30"/>
      <c r="G73" s="30"/>
      <c r="H73" s="122">
        <v>8.0449999999999999</v>
      </c>
      <c r="I73" s="122">
        <v>7.7220000000000004</v>
      </c>
      <c r="J73" s="122">
        <v>8.4499999999999993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12</v>
      </c>
      <c r="D74" s="29"/>
      <c r="E74" s="29"/>
      <c r="F74" s="30"/>
      <c r="G74" s="30"/>
      <c r="H74" s="122">
        <v>0.24</v>
      </c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1563</v>
      </c>
      <c r="D75" s="29">
        <v>1381</v>
      </c>
      <c r="E75" s="29">
        <v>1202</v>
      </c>
      <c r="F75" s="30"/>
      <c r="G75" s="30"/>
      <c r="H75" s="122">
        <v>26.553000000000001</v>
      </c>
      <c r="I75" s="122">
        <v>28.436</v>
      </c>
      <c r="J75" s="122">
        <v>25.655000000000001</v>
      </c>
      <c r="K75" s="31"/>
    </row>
    <row r="76" spans="1:11" s="32" customFormat="1" ht="11.25" customHeight="1" x14ac:dyDescent="0.3">
      <c r="A76" s="34" t="s">
        <v>60</v>
      </c>
      <c r="B76" s="28"/>
      <c r="C76" s="29">
        <v>9</v>
      </c>
      <c r="D76" s="29">
        <v>65</v>
      </c>
      <c r="E76" s="29">
        <v>28</v>
      </c>
      <c r="F76" s="30"/>
      <c r="G76" s="30"/>
      <c r="H76" s="122">
        <v>0.19800000000000001</v>
      </c>
      <c r="I76" s="122">
        <v>0.97499999999999998</v>
      </c>
      <c r="J76" s="122">
        <v>0.56000000000000005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20</v>
      </c>
      <c r="D78" s="29">
        <v>18</v>
      </c>
      <c r="E78" s="29">
        <v>20</v>
      </c>
      <c r="F78" s="30"/>
      <c r="G78" s="30"/>
      <c r="H78" s="122">
        <v>0.42</v>
      </c>
      <c r="I78" s="122">
        <v>0.36</v>
      </c>
      <c r="J78" s="122">
        <v>0.4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120</v>
      </c>
      <c r="D79" s="29">
        <v>130</v>
      </c>
      <c r="E79" s="29">
        <v>160</v>
      </c>
      <c r="F79" s="30"/>
      <c r="G79" s="30"/>
      <c r="H79" s="122">
        <v>6.72</v>
      </c>
      <c r="I79" s="122">
        <v>2.7949999999999999</v>
      </c>
      <c r="J79" s="122">
        <v>1.92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2412</v>
      </c>
      <c r="D80" s="37">
        <v>2640</v>
      </c>
      <c r="E80" s="37">
        <v>2407</v>
      </c>
      <c r="F80" s="38">
        <v>91.174242424242422</v>
      </c>
      <c r="G80" s="39"/>
      <c r="H80" s="123">
        <v>57.133000000000003</v>
      </c>
      <c r="I80" s="124">
        <v>52.605000000000004</v>
      </c>
      <c r="J80" s="124">
        <v>48.197000000000003</v>
      </c>
      <c r="K80" s="40">
        <v>91.620568387035462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>
        <v>4</v>
      </c>
      <c r="E82" s="29">
        <v>4</v>
      </c>
      <c r="F82" s="30"/>
      <c r="G82" s="30"/>
      <c r="H82" s="122"/>
      <c r="I82" s="122">
        <v>0.08</v>
      </c>
      <c r="J82" s="122">
        <v>0.08</v>
      </c>
      <c r="K82" s="31"/>
    </row>
    <row r="83" spans="1:11" s="32" customFormat="1" ht="11.25" customHeight="1" x14ac:dyDescent="0.3">
      <c r="A83" s="34" t="s">
        <v>66</v>
      </c>
      <c r="B83" s="28"/>
      <c r="C83" s="29">
        <v>43</v>
      </c>
      <c r="D83" s="29">
        <v>58</v>
      </c>
      <c r="E83" s="29">
        <v>58</v>
      </c>
      <c r="F83" s="30"/>
      <c r="G83" s="30"/>
      <c r="H83" s="122">
        <v>0.86</v>
      </c>
      <c r="I83" s="122">
        <v>1.1679999999999999</v>
      </c>
      <c r="J83" s="122">
        <v>1.1679999999999999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43</v>
      </c>
      <c r="D84" s="37">
        <v>62</v>
      </c>
      <c r="E84" s="37">
        <v>62</v>
      </c>
      <c r="F84" s="38">
        <v>100</v>
      </c>
      <c r="G84" s="39"/>
      <c r="H84" s="123">
        <v>0.86</v>
      </c>
      <c r="I84" s="124">
        <v>1.248</v>
      </c>
      <c r="J84" s="124">
        <v>1.248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134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135" t="s">
        <v>68</v>
      </c>
      <c r="B87" s="47"/>
      <c r="C87" s="48">
        <v>34787.68</v>
      </c>
      <c r="D87" s="48">
        <f>D84+D80+D70+D66+D64+D59+D52+D50+D39+D37+D31+D26+D24+D22+D17+D13+D15</f>
        <v>29722</v>
      </c>
      <c r="E87" s="48">
        <v>31480</v>
      </c>
      <c r="F87" s="49">
        <f>IF(AND(D87&gt;0,E87&gt;0),E87*100/D87,"")</f>
        <v>105.91481057802301</v>
      </c>
      <c r="G87" s="39"/>
      <c r="H87" s="127">
        <v>536.71400000000006</v>
      </c>
      <c r="I87" s="128">
        <f>I84+I80+I70+I66+I64+I59+I52+I50+I39+I37+I31+I26+I24+I22+I17+I13+I15</f>
        <v>473.31199999999995</v>
      </c>
      <c r="J87" s="128">
        <v>482.63299999999998</v>
      </c>
      <c r="K87" s="49">
        <f>IF(AND(I87&gt;0,J87&gt;0),J87*100/I87,"")</f>
        <v>101.96931410993172</v>
      </c>
    </row>
    <row r="88" spans="1:11" ht="11.25" customHeight="1" thickBot="1" x14ac:dyDescent="0.35">
      <c r="A88" s="136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oja60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119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9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>
        <v>11</v>
      </c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4</v>
      </c>
      <c r="D24" s="37">
        <v>4</v>
      </c>
      <c r="E24" s="37">
        <v>4</v>
      </c>
      <c r="F24" s="38">
        <v>100</v>
      </c>
      <c r="G24" s="39"/>
      <c r="H24" s="123">
        <v>0.124</v>
      </c>
      <c r="I24" s="124">
        <v>0.124</v>
      </c>
      <c r="J24" s="124">
        <v>0.08</v>
      </c>
      <c r="K24" s="40">
        <v>64.516129032258064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13</v>
      </c>
      <c r="D26" s="37">
        <v>12</v>
      </c>
      <c r="E26" s="37">
        <v>10</v>
      </c>
      <c r="F26" s="38">
        <v>83.333333333333329</v>
      </c>
      <c r="G26" s="39"/>
      <c r="H26" s="123">
        <v>0.42299999999999999</v>
      </c>
      <c r="I26" s="124">
        <v>0.36</v>
      </c>
      <c r="J26" s="124">
        <v>0.34</v>
      </c>
      <c r="K26" s="40">
        <v>94.444444444444443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3</v>
      </c>
      <c r="D30" s="29">
        <v>2</v>
      </c>
      <c r="E30" s="29">
        <v>2</v>
      </c>
      <c r="F30" s="30"/>
      <c r="G30" s="30"/>
      <c r="H30" s="122">
        <v>8.7999999999999995E-2</v>
      </c>
      <c r="I30" s="122">
        <v>6.1499999999999999E-2</v>
      </c>
      <c r="J30" s="122">
        <v>2.1999999999999999E-2</v>
      </c>
      <c r="K30" s="31"/>
    </row>
    <row r="31" spans="1:11" s="23" customFormat="1" ht="11.25" customHeight="1" x14ac:dyDescent="0.3">
      <c r="A31" s="41" t="s">
        <v>24</v>
      </c>
      <c r="B31" s="36"/>
      <c r="C31" s="37">
        <v>3</v>
      </c>
      <c r="D31" s="37">
        <v>2</v>
      </c>
      <c r="E31" s="37">
        <v>2</v>
      </c>
      <c r="F31" s="38">
        <v>100</v>
      </c>
      <c r="G31" s="39"/>
      <c r="H31" s="123">
        <v>8.7999999999999995E-2</v>
      </c>
      <c r="I31" s="124">
        <v>6.1499999999999999E-2</v>
      </c>
      <c r="J31" s="124">
        <v>2.1999999999999999E-2</v>
      </c>
      <c r="K31" s="40">
        <v>35.77235772357723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84</v>
      </c>
      <c r="D33" s="29">
        <v>79</v>
      </c>
      <c r="E33" s="29">
        <v>50</v>
      </c>
      <c r="F33" s="30"/>
      <c r="G33" s="30"/>
      <c r="H33" s="122">
        <v>1.984</v>
      </c>
      <c r="I33" s="122">
        <v>1.83</v>
      </c>
      <c r="J33" s="122">
        <v>1.1639999999999999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11</v>
      </c>
      <c r="D34" s="29">
        <v>10</v>
      </c>
      <c r="E34" s="29">
        <v>1</v>
      </c>
      <c r="F34" s="30"/>
      <c r="G34" s="30"/>
      <c r="H34" s="122">
        <v>0.27800000000000002</v>
      </c>
      <c r="I34" s="122">
        <v>0.24</v>
      </c>
      <c r="J34" s="122">
        <v>2.1000000000000001E-2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>
        <v>1</v>
      </c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57</v>
      </c>
      <c r="D36" s="29">
        <v>57</v>
      </c>
      <c r="E36" s="29">
        <v>57</v>
      </c>
      <c r="F36" s="30"/>
      <c r="G36" s="30"/>
      <c r="H36" s="122">
        <v>1.1950000000000001</v>
      </c>
      <c r="I36" s="122">
        <v>1.1950000000000001</v>
      </c>
      <c r="J36" s="122">
        <v>1.1950000000000001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152</v>
      </c>
      <c r="D37" s="37">
        <v>146</v>
      </c>
      <c r="E37" s="37">
        <v>109</v>
      </c>
      <c r="F37" s="38">
        <v>74.657534246575338</v>
      </c>
      <c r="G37" s="39"/>
      <c r="H37" s="123">
        <v>3.4569999999999999</v>
      </c>
      <c r="I37" s="124">
        <v>3.2650000000000006</v>
      </c>
      <c r="J37" s="124">
        <v>2.38</v>
      </c>
      <c r="K37" s="40">
        <v>72.894333843797838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8</v>
      </c>
      <c r="D39" s="37">
        <v>8</v>
      </c>
      <c r="E39" s="37">
        <v>7</v>
      </c>
      <c r="F39" s="38">
        <v>87.5</v>
      </c>
      <c r="G39" s="39"/>
      <c r="H39" s="123">
        <v>0.13300000000000001</v>
      </c>
      <c r="I39" s="124">
        <v>0.13</v>
      </c>
      <c r="J39" s="124">
        <v>0.115</v>
      </c>
      <c r="K39" s="40">
        <v>88.461538461538453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5</v>
      </c>
      <c r="D52" s="37">
        <v>6</v>
      </c>
      <c r="E52" s="37">
        <v>5</v>
      </c>
      <c r="F52" s="38">
        <v>83.333333333333329</v>
      </c>
      <c r="G52" s="39"/>
      <c r="H52" s="123">
        <v>0.13200000000000001</v>
      </c>
      <c r="I52" s="124">
        <v>0.03</v>
      </c>
      <c r="J52" s="124">
        <v>3.5000000000000003E-2</v>
      </c>
      <c r="K52" s="40">
        <v>116.66666666666669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53</v>
      </c>
      <c r="D54" s="29"/>
      <c r="E54" s="29"/>
      <c r="F54" s="30"/>
      <c r="G54" s="30"/>
      <c r="H54" s="122">
        <v>1.2190000000000001</v>
      </c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</v>
      </c>
      <c r="D58" s="29">
        <v>1</v>
      </c>
      <c r="E58" s="29">
        <v>1</v>
      </c>
      <c r="F58" s="30"/>
      <c r="G58" s="30"/>
      <c r="H58" s="122">
        <v>0.02</v>
      </c>
      <c r="I58" s="122">
        <v>1.6E-2</v>
      </c>
      <c r="J58" s="122">
        <v>2.4E-2</v>
      </c>
      <c r="K58" s="31"/>
    </row>
    <row r="59" spans="1:11" s="23" customFormat="1" ht="11.25" customHeight="1" x14ac:dyDescent="0.3">
      <c r="A59" s="35" t="s">
        <v>47</v>
      </c>
      <c r="B59" s="36"/>
      <c r="C59" s="37">
        <v>54</v>
      </c>
      <c r="D59" s="37">
        <v>1</v>
      </c>
      <c r="E59" s="37">
        <v>1</v>
      </c>
      <c r="F59" s="38">
        <v>100</v>
      </c>
      <c r="G59" s="39"/>
      <c r="H59" s="123">
        <v>1.2390000000000001</v>
      </c>
      <c r="I59" s="124">
        <v>1.6E-2</v>
      </c>
      <c r="J59" s="124">
        <v>2.4E-2</v>
      </c>
      <c r="K59" s="40">
        <v>150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336</v>
      </c>
      <c r="D61" s="29">
        <v>353</v>
      </c>
      <c r="E61" s="29">
        <v>336</v>
      </c>
      <c r="F61" s="30"/>
      <c r="G61" s="30"/>
      <c r="H61" s="122">
        <v>21.504000000000001</v>
      </c>
      <c r="I61" s="122">
        <v>21.462</v>
      </c>
      <c r="J61" s="122">
        <v>25.805</v>
      </c>
      <c r="K61" s="31"/>
    </row>
    <row r="62" spans="1:11" s="32" customFormat="1" ht="11.25" customHeight="1" x14ac:dyDescent="0.3">
      <c r="A62" s="34" t="s">
        <v>49</v>
      </c>
      <c r="B62" s="28"/>
      <c r="C62" s="29">
        <v>21</v>
      </c>
      <c r="D62" s="29">
        <v>11</v>
      </c>
      <c r="E62" s="29">
        <v>11</v>
      </c>
      <c r="F62" s="30"/>
      <c r="G62" s="30"/>
      <c r="H62" s="122">
        <v>0.68300000000000005</v>
      </c>
      <c r="I62" s="122">
        <v>0.35799999999999998</v>
      </c>
      <c r="J62" s="122">
        <v>0.34</v>
      </c>
      <c r="K62" s="31"/>
    </row>
    <row r="63" spans="1:11" s="32" customFormat="1" ht="11.25" customHeight="1" x14ac:dyDescent="0.3">
      <c r="A63" s="34" t="s">
        <v>50</v>
      </c>
      <c r="B63" s="28"/>
      <c r="C63" s="29">
        <v>58</v>
      </c>
      <c r="D63" s="29">
        <v>58</v>
      </c>
      <c r="E63" s="29">
        <v>58</v>
      </c>
      <c r="F63" s="30"/>
      <c r="G63" s="30"/>
      <c r="H63" s="122">
        <v>1.6240000000000001</v>
      </c>
      <c r="I63" s="122">
        <v>1.6240000000000001</v>
      </c>
      <c r="J63" s="122">
        <v>1.5429999999999999</v>
      </c>
      <c r="K63" s="31"/>
    </row>
    <row r="64" spans="1:11" s="23" customFormat="1" ht="11.25" customHeight="1" x14ac:dyDescent="0.3">
      <c r="A64" s="35" t="s">
        <v>51</v>
      </c>
      <c r="B64" s="36"/>
      <c r="C64" s="37">
        <v>415</v>
      </c>
      <c r="D64" s="37">
        <v>422</v>
      </c>
      <c r="E64" s="37">
        <v>405</v>
      </c>
      <c r="F64" s="38">
        <v>95.97156398104265</v>
      </c>
      <c r="G64" s="39"/>
      <c r="H64" s="123">
        <v>23.811</v>
      </c>
      <c r="I64" s="124">
        <v>23.443999999999999</v>
      </c>
      <c r="J64" s="124">
        <v>27.687999999999999</v>
      </c>
      <c r="K64" s="40">
        <v>118.10271284763691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1840</v>
      </c>
      <c r="D66" s="37">
        <v>1100</v>
      </c>
      <c r="E66" s="37">
        <v>1150</v>
      </c>
      <c r="F66" s="38">
        <v>104.54545454545455</v>
      </c>
      <c r="G66" s="39"/>
      <c r="H66" s="123">
        <v>124.752</v>
      </c>
      <c r="I66" s="124">
        <v>87.4</v>
      </c>
      <c r="J66" s="124">
        <v>69</v>
      </c>
      <c r="K66" s="40">
        <v>78.94736842105263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71</v>
      </c>
      <c r="D72" s="29">
        <v>71</v>
      </c>
      <c r="E72" s="29">
        <v>71</v>
      </c>
      <c r="F72" s="30"/>
      <c r="G72" s="30"/>
      <c r="H72" s="122">
        <v>1.5429999999999999</v>
      </c>
      <c r="I72" s="122">
        <v>1.5429999999999999</v>
      </c>
      <c r="J72" s="122">
        <v>1.617</v>
      </c>
      <c r="K72" s="31"/>
    </row>
    <row r="73" spans="1:11" s="32" customFormat="1" ht="11.25" customHeight="1" x14ac:dyDescent="0.3">
      <c r="A73" s="34" t="s">
        <v>57</v>
      </c>
      <c r="B73" s="28"/>
      <c r="C73" s="29">
        <v>7</v>
      </c>
      <c r="D73" s="29">
        <v>7</v>
      </c>
      <c r="E73" s="29">
        <v>7</v>
      </c>
      <c r="F73" s="30"/>
      <c r="G73" s="30"/>
      <c r="H73" s="122">
        <v>0.214</v>
      </c>
      <c r="I73" s="122">
        <v>0.215</v>
      </c>
      <c r="J73" s="122">
        <v>0.245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44</v>
      </c>
      <c r="D75" s="29">
        <v>44</v>
      </c>
      <c r="E75" s="29">
        <v>42</v>
      </c>
      <c r="F75" s="30"/>
      <c r="G75" s="30"/>
      <c r="H75" s="122">
        <v>2.488</v>
      </c>
      <c r="I75" s="122">
        <v>2.488</v>
      </c>
      <c r="J75" s="122">
        <v>2.2050000000000001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</v>
      </c>
      <c r="D77" s="29">
        <v>1</v>
      </c>
      <c r="E77" s="29">
        <v>1</v>
      </c>
      <c r="F77" s="30"/>
      <c r="G77" s="30"/>
      <c r="H77" s="122">
        <v>1.7000000000000001E-2</v>
      </c>
      <c r="I77" s="122">
        <v>1.7000000000000001E-2</v>
      </c>
      <c r="J77" s="122">
        <v>1.7000000000000001E-2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25</v>
      </c>
      <c r="D78" s="29">
        <v>25</v>
      </c>
      <c r="E78" s="29">
        <v>24</v>
      </c>
      <c r="F78" s="30"/>
      <c r="G78" s="30"/>
      <c r="H78" s="122">
        <v>0.6</v>
      </c>
      <c r="I78" s="122">
        <v>0.6</v>
      </c>
      <c r="J78" s="122">
        <v>0.6</v>
      </c>
      <c r="K78" s="31"/>
    </row>
    <row r="79" spans="1:11" s="32" customFormat="1" ht="11.25" customHeight="1" x14ac:dyDescent="0.3">
      <c r="A79" s="34" t="s">
        <v>63</v>
      </c>
      <c r="B79" s="28"/>
      <c r="C79" s="29">
        <v>4</v>
      </c>
      <c r="D79" s="29">
        <v>4</v>
      </c>
      <c r="E79" s="29">
        <v>5</v>
      </c>
      <c r="F79" s="30"/>
      <c r="G79" s="30"/>
      <c r="H79" s="122">
        <v>7.0000000000000007E-2</v>
      </c>
      <c r="I79" s="122">
        <v>7.0000000000000007E-2</v>
      </c>
      <c r="J79" s="122">
        <v>0.1</v>
      </c>
      <c r="K79" s="31"/>
    </row>
    <row r="80" spans="1:11" s="23" customFormat="1" ht="11.25" customHeight="1" x14ac:dyDescent="0.3">
      <c r="A80" s="41" t="s">
        <v>64</v>
      </c>
      <c r="B80" s="36"/>
      <c r="C80" s="37">
        <v>152</v>
      </c>
      <c r="D80" s="37">
        <v>152</v>
      </c>
      <c r="E80" s="37">
        <v>150</v>
      </c>
      <c r="F80" s="38">
        <v>98.684210526315795</v>
      </c>
      <c r="G80" s="39"/>
      <c r="H80" s="123">
        <v>4.9320000000000004</v>
      </c>
      <c r="I80" s="124">
        <v>4.9330000000000007</v>
      </c>
      <c r="J80" s="124">
        <v>4.7839999999999998</v>
      </c>
      <c r="K80" s="40">
        <v>96.979525643624555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3</v>
      </c>
      <c r="D82" s="29">
        <v>3</v>
      </c>
      <c r="E82" s="29">
        <v>3</v>
      </c>
      <c r="F82" s="30"/>
      <c r="G82" s="30"/>
      <c r="H82" s="122">
        <v>9.5000000000000001E-2</v>
      </c>
      <c r="I82" s="122">
        <v>9.5000000000000001E-2</v>
      </c>
      <c r="J82" s="122">
        <v>9.5000000000000001E-2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24</v>
      </c>
      <c r="D83" s="29">
        <v>24</v>
      </c>
      <c r="E83" s="29">
        <v>24</v>
      </c>
      <c r="F83" s="30"/>
      <c r="G83" s="30"/>
      <c r="H83" s="122">
        <v>0.59499999999999997</v>
      </c>
      <c r="I83" s="122">
        <v>0.59499999999999997</v>
      </c>
      <c r="J83" s="122">
        <v>0.59499999999999997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27</v>
      </c>
      <c r="D84" s="37">
        <v>27</v>
      </c>
      <c r="E84" s="37">
        <v>27</v>
      </c>
      <c r="F84" s="38">
        <v>100</v>
      </c>
      <c r="G84" s="39"/>
      <c r="H84" s="123">
        <v>0.69</v>
      </c>
      <c r="I84" s="124">
        <v>0.69</v>
      </c>
      <c r="J84" s="124">
        <v>0.69</v>
      </c>
      <c r="K84" s="40">
        <v>100.00000000000001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2673</v>
      </c>
      <c r="D87" s="48">
        <v>1880</v>
      </c>
      <c r="E87" s="48">
        <v>1870</v>
      </c>
      <c r="F87" s="49">
        <v>99.468085106382972</v>
      </c>
      <c r="G87" s="39"/>
      <c r="H87" s="127">
        <v>159.78099999999998</v>
      </c>
      <c r="I87" s="128">
        <v>120.45350000000001</v>
      </c>
      <c r="J87" s="128">
        <v>105.158</v>
      </c>
      <c r="K87" s="49">
        <v>87.301738845280539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6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6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</v>
      </c>
      <c r="D34" s="29">
        <v>1</v>
      </c>
      <c r="E34" s="29">
        <v>1</v>
      </c>
      <c r="F34" s="30"/>
      <c r="G34" s="30"/>
      <c r="H34" s="122"/>
      <c r="I34" s="122">
        <v>1.6E-2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>
        <v>3</v>
      </c>
      <c r="E36" s="29">
        <v>3</v>
      </c>
      <c r="F36" s="30"/>
      <c r="G36" s="30"/>
      <c r="H36" s="122"/>
      <c r="I36" s="122">
        <v>3.5999999999999997E-2</v>
      </c>
      <c r="J36" s="122">
        <v>3.5999999999999997E-2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</v>
      </c>
      <c r="D37" s="37">
        <v>4</v>
      </c>
      <c r="E37" s="37">
        <v>4</v>
      </c>
      <c r="F37" s="38">
        <v>100</v>
      </c>
      <c r="G37" s="39"/>
      <c r="H37" s="123"/>
      <c r="I37" s="124">
        <v>5.1999999999999998E-2</v>
      </c>
      <c r="J37" s="124">
        <v>3.5999999999999997E-2</v>
      </c>
      <c r="K37" s="40">
        <v>69.230769230769226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>
        <v>1</v>
      </c>
      <c r="F66" s="38"/>
      <c r="G66" s="39"/>
      <c r="H66" s="123">
        <v>2.1999999999999999E-2</v>
      </c>
      <c r="I66" s="124"/>
      <c r="J66" s="124">
        <v>2.1999999999999999E-2</v>
      </c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1</v>
      </c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</v>
      </c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</v>
      </c>
      <c r="D77" s="29">
        <v>1</v>
      </c>
      <c r="E77" s="29"/>
      <c r="F77" s="30"/>
      <c r="G77" s="30"/>
      <c r="H77" s="122">
        <v>0.01</v>
      </c>
      <c r="I77" s="122">
        <v>8.9999999999999993E-3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</v>
      </c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2</v>
      </c>
      <c r="D80" s="37">
        <v>1</v>
      </c>
      <c r="E80" s="37"/>
      <c r="F80" s="38"/>
      <c r="G80" s="39"/>
      <c r="H80" s="123">
        <v>0.01</v>
      </c>
      <c r="I80" s="124">
        <v>8.9999999999999993E-3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</v>
      </c>
      <c r="D87" s="48">
        <v>5</v>
      </c>
      <c r="E87" s="48">
        <v>5</v>
      </c>
      <c r="F87" s="49">
        <v>100</v>
      </c>
      <c r="G87" s="39"/>
      <c r="H87" s="127">
        <v>3.2000000000000001E-2</v>
      </c>
      <c r="I87" s="128">
        <v>6.0999999999999999E-2</v>
      </c>
      <c r="J87" s="128">
        <v>5.7999999999999996E-2</v>
      </c>
      <c r="K87" s="49">
        <v>95.081967213114751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oja62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>
        <v>1</v>
      </c>
      <c r="E9" s="29"/>
      <c r="F9" s="30"/>
      <c r="G9" s="30"/>
      <c r="H9" s="122"/>
      <c r="I9" s="122">
        <v>1.4E-2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>
        <v>1</v>
      </c>
      <c r="E13" s="37"/>
      <c r="F13" s="38"/>
      <c r="G13" s="39"/>
      <c r="H13" s="123"/>
      <c r="I13" s="124">
        <v>1.4E-2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2</v>
      </c>
      <c r="D15" s="37">
        <v>1</v>
      </c>
      <c r="E15" s="37">
        <v>1</v>
      </c>
      <c r="F15" s="38">
        <v>100</v>
      </c>
      <c r="G15" s="39"/>
      <c r="H15" s="123">
        <v>0.02</v>
      </c>
      <c r="I15" s="124">
        <v>0.01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5</v>
      </c>
      <c r="D21" s="29"/>
      <c r="E21" s="29"/>
      <c r="F21" s="30"/>
      <c r="G21" s="30"/>
      <c r="H21" s="122">
        <v>2.4E-2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5</v>
      </c>
      <c r="D22" s="37"/>
      <c r="E22" s="37"/>
      <c r="F22" s="38"/>
      <c r="G22" s="39"/>
      <c r="H22" s="123">
        <v>2.4E-2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32</v>
      </c>
      <c r="D24" s="37">
        <v>61</v>
      </c>
      <c r="E24" s="37">
        <v>63</v>
      </c>
      <c r="F24" s="38">
        <v>103.27868852459017</v>
      </c>
      <c r="G24" s="39"/>
      <c r="H24" s="123">
        <v>1.6319999999999999</v>
      </c>
      <c r="I24" s="124">
        <v>3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7</v>
      </c>
      <c r="D26" s="37">
        <v>5</v>
      </c>
      <c r="E26" s="37">
        <v>10</v>
      </c>
      <c r="F26" s="38">
        <v>200</v>
      </c>
      <c r="G26" s="39"/>
      <c r="H26" s="123">
        <v>0.28000000000000003</v>
      </c>
      <c r="I26" s="124">
        <v>0.25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</v>
      </c>
      <c r="D28" s="29">
        <v>1</v>
      </c>
      <c r="E28" s="29">
        <v>1</v>
      </c>
      <c r="F28" s="30"/>
      <c r="G28" s="30"/>
      <c r="H28" s="122">
        <v>7.0000000000000007E-2</v>
      </c>
      <c r="I28" s="122">
        <v>3.5999999999999997E-2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17</v>
      </c>
      <c r="D30" s="29">
        <v>15</v>
      </c>
      <c r="E30" s="29">
        <v>15</v>
      </c>
      <c r="F30" s="30"/>
      <c r="G30" s="30"/>
      <c r="H30" s="122">
        <v>0.65200000000000002</v>
      </c>
      <c r="I30" s="122">
        <v>0.56999999999999995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19</v>
      </c>
      <c r="D31" s="37">
        <v>16</v>
      </c>
      <c r="E31" s="37">
        <v>16</v>
      </c>
      <c r="F31" s="38">
        <v>100</v>
      </c>
      <c r="G31" s="39"/>
      <c r="H31" s="123">
        <v>0.72199999999999998</v>
      </c>
      <c r="I31" s="124">
        <v>0.60599999999999998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30</v>
      </c>
      <c r="D33" s="29">
        <v>30</v>
      </c>
      <c r="E33" s="29">
        <v>30</v>
      </c>
      <c r="F33" s="30"/>
      <c r="G33" s="30"/>
      <c r="H33" s="122">
        <v>0.83799999999999997</v>
      </c>
      <c r="I33" s="122">
        <v>0.89100000000000001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29</v>
      </c>
      <c r="D34" s="29">
        <v>29</v>
      </c>
      <c r="E34" s="29"/>
      <c r="F34" s="30"/>
      <c r="G34" s="30"/>
      <c r="H34" s="122">
        <v>0.72899999999999998</v>
      </c>
      <c r="I34" s="122">
        <v>0.54700000000000004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3</v>
      </c>
      <c r="D35" s="29">
        <v>10</v>
      </c>
      <c r="E35" s="29"/>
      <c r="F35" s="30"/>
      <c r="G35" s="30"/>
      <c r="H35" s="122">
        <v>6.0999999999999999E-2</v>
      </c>
      <c r="I35" s="122">
        <v>0.25900000000000001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73</v>
      </c>
      <c r="D36" s="29">
        <v>73</v>
      </c>
      <c r="E36" s="29">
        <v>73</v>
      </c>
      <c r="F36" s="30"/>
      <c r="G36" s="30"/>
      <c r="H36" s="122">
        <v>1.8080000000000001</v>
      </c>
      <c r="I36" s="122">
        <v>1.8080000000000001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135</v>
      </c>
      <c r="D37" s="37">
        <v>142</v>
      </c>
      <c r="E37" s="37">
        <v>103</v>
      </c>
      <c r="F37" s="38">
        <v>72.535211267605632</v>
      </c>
      <c r="G37" s="39"/>
      <c r="H37" s="123">
        <v>3.4359999999999999</v>
      </c>
      <c r="I37" s="124">
        <v>3.5049999999999999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56</v>
      </c>
      <c r="D39" s="37">
        <v>55</v>
      </c>
      <c r="E39" s="37">
        <v>55</v>
      </c>
      <c r="F39" s="38">
        <v>100</v>
      </c>
      <c r="G39" s="39"/>
      <c r="H39" s="123">
        <v>1.321</v>
      </c>
      <c r="I39" s="124">
        <v>1.3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1</v>
      </c>
      <c r="D43" s="29">
        <v>1</v>
      </c>
      <c r="E43" s="29"/>
      <c r="F43" s="30"/>
      <c r="G43" s="30"/>
      <c r="H43" s="122">
        <v>0.02</v>
      </c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1</v>
      </c>
      <c r="D50" s="37">
        <v>1</v>
      </c>
      <c r="E50" s="37"/>
      <c r="F50" s="38"/>
      <c r="G50" s="39"/>
      <c r="H50" s="123">
        <v>0.02</v>
      </c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1</v>
      </c>
      <c r="D52" s="37">
        <v>2</v>
      </c>
      <c r="E52" s="37">
        <v>2</v>
      </c>
      <c r="F52" s="38">
        <v>100</v>
      </c>
      <c r="G52" s="39"/>
      <c r="H52" s="123">
        <v>0.02</v>
      </c>
      <c r="I52" s="124">
        <v>0.03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30</v>
      </c>
      <c r="D54" s="29">
        <v>64</v>
      </c>
      <c r="E54" s="29">
        <v>64</v>
      </c>
      <c r="F54" s="30"/>
      <c r="G54" s="30"/>
      <c r="H54" s="122">
        <v>0.75</v>
      </c>
      <c r="I54" s="122">
        <v>1.6319999999999999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37</v>
      </c>
      <c r="D55" s="29">
        <v>41</v>
      </c>
      <c r="E55" s="29">
        <v>41</v>
      </c>
      <c r="F55" s="30"/>
      <c r="G55" s="30"/>
      <c r="H55" s="122">
        <v>1.129</v>
      </c>
      <c r="I55" s="122">
        <v>1.238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2</v>
      </c>
      <c r="D58" s="29">
        <v>2</v>
      </c>
      <c r="E58" s="29">
        <v>2</v>
      </c>
      <c r="F58" s="30"/>
      <c r="G58" s="30"/>
      <c r="H58" s="122">
        <v>0.04</v>
      </c>
      <c r="I58" s="122">
        <v>3.4000000000000002E-2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69</v>
      </c>
      <c r="D59" s="37">
        <v>107</v>
      </c>
      <c r="E59" s="37">
        <v>107</v>
      </c>
      <c r="F59" s="38">
        <v>100</v>
      </c>
      <c r="G59" s="39"/>
      <c r="H59" s="123">
        <v>1.919</v>
      </c>
      <c r="I59" s="124">
        <v>2.9039999999999999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50</v>
      </c>
      <c r="D61" s="29">
        <v>53</v>
      </c>
      <c r="E61" s="29">
        <v>50</v>
      </c>
      <c r="F61" s="30"/>
      <c r="G61" s="30"/>
      <c r="H61" s="122">
        <v>2.62</v>
      </c>
      <c r="I61" s="122">
        <v>2.71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92</v>
      </c>
      <c r="D62" s="29">
        <v>92</v>
      </c>
      <c r="E62" s="29">
        <v>92</v>
      </c>
      <c r="F62" s="30"/>
      <c r="G62" s="30"/>
      <c r="H62" s="122">
        <v>2.625</v>
      </c>
      <c r="I62" s="122">
        <v>2.625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119</v>
      </c>
      <c r="D63" s="29">
        <v>119</v>
      </c>
      <c r="E63" s="29"/>
      <c r="F63" s="30"/>
      <c r="G63" s="30"/>
      <c r="H63" s="122">
        <v>7.4969999999999999</v>
      </c>
      <c r="I63" s="122">
        <v>6.95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261</v>
      </c>
      <c r="D64" s="37">
        <v>264</v>
      </c>
      <c r="E64" s="37">
        <v>142</v>
      </c>
      <c r="F64" s="38">
        <v>53.787878787878789</v>
      </c>
      <c r="G64" s="39"/>
      <c r="H64" s="123">
        <v>12.742000000000001</v>
      </c>
      <c r="I64" s="124">
        <v>12.285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53</v>
      </c>
      <c r="D66" s="37">
        <v>70</v>
      </c>
      <c r="E66" s="37">
        <v>22</v>
      </c>
      <c r="F66" s="38">
        <v>31.428571428571427</v>
      </c>
      <c r="G66" s="39"/>
      <c r="H66" s="123">
        <v>2.4249999999999998</v>
      </c>
      <c r="I66" s="124">
        <v>2.5750000000000002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56</v>
      </c>
      <c r="D68" s="29">
        <v>60</v>
      </c>
      <c r="E68" s="29">
        <v>65</v>
      </c>
      <c r="F68" s="30"/>
      <c r="G68" s="30"/>
      <c r="H68" s="122">
        <v>3.8079999999999998</v>
      </c>
      <c r="I68" s="122">
        <v>4.5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1</v>
      </c>
      <c r="D69" s="29">
        <v>1</v>
      </c>
      <c r="E69" s="29">
        <v>2</v>
      </c>
      <c r="F69" s="30"/>
      <c r="G69" s="30"/>
      <c r="H69" s="122">
        <v>6.8000000000000005E-2</v>
      </c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57</v>
      </c>
      <c r="D70" s="37">
        <v>61</v>
      </c>
      <c r="E70" s="37">
        <v>67</v>
      </c>
      <c r="F70" s="38">
        <v>109.8360655737705</v>
      </c>
      <c r="G70" s="39"/>
      <c r="H70" s="123">
        <v>3.8759999999999999</v>
      </c>
      <c r="I70" s="124">
        <v>4.5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2387</v>
      </c>
      <c r="D72" s="29">
        <v>2269</v>
      </c>
      <c r="E72" s="29">
        <v>2337</v>
      </c>
      <c r="F72" s="30"/>
      <c r="G72" s="30"/>
      <c r="H72" s="122">
        <v>222.84399999999999</v>
      </c>
      <c r="I72" s="122">
        <v>208.38900000000001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141</v>
      </c>
      <c r="D73" s="29">
        <v>121</v>
      </c>
      <c r="E73" s="29">
        <v>121</v>
      </c>
      <c r="F73" s="30"/>
      <c r="G73" s="30"/>
      <c r="H73" s="122">
        <v>3.948</v>
      </c>
      <c r="I73" s="122">
        <v>4.43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17</v>
      </c>
      <c r="D74" s="29">
        <v>5</v>
      </c>
      <c r="E74" s="29">
        <v>3</v>
      </c>
      <c r="F74" s="30"/>
      <c r="G74" s="30"/>
      <c r="H74" s="122">
        <v>0.42499999999999999</v>
      </c>
      <c r="I74" s="122">
        <v>7.4999999999999997E-2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140</v>
      </c>
      <c r="D75" s="29">
        <v>115</v>
      </c>
      <c r="E75" s="29">
        <v>147</v>
      </c>
      <c r="F75" s="30"/>
      <c r="G75" s="30"/>
      <c r="H75" s="122">
        <v>7.04</v>
      </c>
      <c r="I75" s="122">
        <v>5.1749999999999998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</v>
      </c>
      <c r="D76" s="29">
        <v>1</v>
      </c>
      <c r="E76" s="29"/>
      <c r="F76" s="30"/>
      <c r="G76" s="30"/>
      <c r="H76" s="122">
        <v>1.7999999999999999E-2</v>
      </c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24</v>
      </c>
      <c r="D77" s="29">
        <v>20</v>
      </c>
      <c r="E77" s="29">
        <v>20</v>
      </c>
      <c r="F77" s="30"/>
      <c r="G77" s="30"/>
      <c r="H77" s="122">
        <v>0.48</v>
      </c>
      <c r="I77" s="122">
        <v>0.4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128</v>
      </c>
      <c r="D78" s="29">
        <v>120</v>
      </c>
      <c r="E78" s="29">
        <v>120</v>
      </c>
      <c r="F78" s="30"/>
      <c r="G78" s="30"/>
      <c r="H78" s="122">
        <v>7.98</v>
      </c>
      <c r="I78" s="122">
        <v>9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23</v>
      </c>
      <c r="D79" s="29">
        <v>20</v>
      </c>
      <c r="E79" s="29">
        <v>20</v>
      </c>
      <c r="F79" s="30"/>
      <c r="G79" s="30"/>
      <c r="H79" s="122">
        <v>0.45</v>
      </c>
      <c r="I79" s="122">
        <v>0.5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2861</v>
      </c>
      <c r="D80" s="37">
        <v>2671</v>
      </c>
      <c r="E80" s="37">
        <v>2768</v>
      </c>
      <c r="F80" s="38">
        <v>103.63159865219019</v>
      </c>
      <c r="G80" s="39"/>
      <c r="H80" s="123">
        <v>243.18499999999997</v>
      </c>
      <c r="I80" s="124">
        <v>227.96900000000002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35</v>
      </c>
      <c r="D82" s="29">
        <v>35</v>
      </c>
      <c r="E82" s="29">
        <v>35</v>
      </c>
      <c r="F82" s="30"/>
      <c r="G82" s="30"/>
      <c r="H82" s="122">
        <v>1.256</v>
      </c>
      <c r="I82" s="122">
        <v>1.256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56</v>
      </c>
      <c r="D83" s="29">
        <v>56</v>
      </c>
      <c r="E83" s="29">
        <v>56</v>
      </c>
      <c r="F83" s="30"/>
      <c r="G83" s="30"/>
      <c r="H83" s="122">
        <v>3.4460000000000002</v>
      </c>
      <c r="I83" s="122">
        <v>3.4460000000000002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91</v>
      </c>
      <c r="D84" s="37">
        <v>91</v>
      </c>
      <c r="E84" s="37">
        <v>91</v>
      </c>
      <c r="F84" s="38">
        <v>100</v>
      </c>
      <c r="G84" s="39"/>
      <c r="H84" s="123">
        <v>4.702</v>
      </c>
      <c r="I84" s="124">
        <v>4.702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3650</v>
      </c>
      <c r="D87" s="48">
        <v>3548</v>
      </c>
      <c r="E87" s="48">
        <v>3447</v>
      </c>
      <c r="F87" s="49">
        <v>97.153325817361889</v>
      </c>
      <c r="G87" s="39"/>
      <c r="H87" s="127">
        <v>276.32399999999996</v>
      </c>
      <c r="I87" s="128">
        <v>263.65000000000003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oja63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>
        <v>5</v>
      </c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8.4000000000000005E-2</v>
      </c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>
        <v>5</v>
      </c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>
        <v>5</v>
      </c>
      <c r="F13" s="38"/>
      <c r="G13" s="39"/>
      <c r="H13" s="123">
        <v>8.4000000000000005E-2</v>
      </c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35</v>
      </c>
      <c r="D15" s="37">
        <v>30</v>
      </c>
      <c r="E15" s="37">
        <v>33</v>
      </c>
      <c r="F15" s="38">
        <v>110</v>
      </c>
      <c r="G15" s="39"/>
      <c r="H15" s="123">
        <v>0.6</v>
      </c>
      <c r="I15" s="124">
        <v>0.45</v>
      </c>
      <c r="J15" s="124">
        <v>0.37</v>
      </c>
      <c r="K15" s="40">
        <v>82.222222222222214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</v>
      </c>
      <c r="D17" s="37">
        <v>2</v>
      </c>
      <c r="E17" s="37">
        <v>1</v>
      </c>
      <c r="F17" s="38">
        <v>50</v>
      </c>
      <c r="G17" s="39"/>
      <c r="H17" s="123"/>
      <c r="I17" s="124">
        <v>2.1000000000000001E-2</v>
      </c>
      <c r="J17" s="124">
        <v>3.0000000000000001E-3</v>
      </c>
      <c r="K17" s="40">
        <v>14.285714285714285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</v>
      </c>
      <c r="D19" s="29">
        <v>2</v>
      </c>
      <c r="E19" s="29"/>
      <c r="F19" s="30"/>
      <c r="G19" s="30"/>
      <c r="H19" s="122">
        <v>0.05</v>
      </c>
      <c r="I19" s="122">
        <v>5.8999999999999997E-2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7</v>
      </c>
      <c r="D20" s="29">
        <v>7</v>
      </c>
      <c r="E20" s="29"/>
      <c r="F20" s="30"/>
      <c r="G20" s="30"/>
      <c r="H20" s="122">
        <v>0.13300000000000001</v>
      </c>
      <c r="I20" s="122">
        <v>0.159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27</v>
      </c>
      <c r="D21" s="29">
        <v>27</v>
      </c>
      <c r="E21" s="29"/>
      <c r="F21" s="30"/>
      <c r="G21" s="30"/>
      <c r="H21" s="122">
        <v>0.3</v>
      </c>
      <c r="I21" s="122">
        <v>0.32100000000000001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36</v>
      </c>
      <c r="D22" s="37">
        <v>36</v>
      </c>
      <c r="E22" s="37"/>
      <c r="F22" s="38"/>
      <c r="G22" s="39"/>
      <c r="H22" s="123">
        <v>0.48299999999999998</v>
      </c>
      <c r="I22" s="124">
        <v>0.53900000000000003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256</v>
      </c>
      <c r="D24" s="37">
        <v>222</v>
      </c>
      <c r="E24" s="37">
        <v>181</v>
      </c>
      <c r="F24" s="38">
        <v>81.531531531531527</v>
      </c>
      <c r="G24" s="39"/>
      <c r="H24" s="123">
        <v>9.923</v>
      </c>
      <c r="I24" s="124">
        <v>8.1159999999999997</v>
      </c>
      <c r="J24" s="124">
        <v>7.1219999999999999</v>
      </c>
      <c r="K24" s="40">
        <v>87.752587481517992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61</v>
      </c>
      <c r="D26" s="37">
        <v>61</v>
      </c>
      <c r="E26" s="37">
        <v>40</v>
      </c>
      <c r="F26" s="38">
        <v>65.573770491803273</v>
      </c>
      <c r="G26" s="39"/>
      <c r="H26" s="123">
        <v>0.5</v>
      </c>
      <c r="I26" s="124">
        <v>1.891</v>
      </c>
      <c r="J26" s="124">
        <v>1.1000000000000001</v>
      </c>
      <c r="K26" s="40">
        <v>58.170280274986787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30</v>
      </c>
      <c r="D28" s="29">
        <v>21</v>
      </c>
      <c r="E28" s="29">
        <v>50</v>
      </c>
      <c r="F28" s="30"/>
      <c r="G28" s="30"/>
      <c r="H28" s="122">
        <v>1.32</v>
      </c>
      <c r="I28" s="122">
        <v>0.85199999999999998</v>
      </c>
      <c r="J28" s="122">
        <v>2.75</v>
      </c>
      <c r="K28" s="31"/>
    </row>
    <row r="29" spans="1:11" s="32" customFormat="1" ht="11.25" customHeight="1" x14ac:dyDescent="0.3">
      <c r="A29" s="34" t="s">
        <v>22</v>
      </c>
      <c r="B29" s="28"/>
      <c r="C29" s="29">
        <v>6</v>
      </c>
      <c r="D29" s="29">
        <v>2</v>
      </c>
      <c r="E29" s="29">
        <v>6</v>
      </c>
      <c r="F29" s="30"/>
      <c r="G29" s="30"/>
      <c r="H29" s="122"/>
      <c r="I29" s="122">
        <v>2.8000000000000001E-2</v>
      </c>
      <c r="J29" s="122">
        <v>7.4999999999999997E-2</v>
      </c>
      <c r="K29" s="31"/>
    </row>
    <row r="30" spans="1:11" s="32" customFormat="1" ht="11.25" customHeight="1" x14ac:dyDescent="0.3">
      <c r="A30" s="34" t="s">
        <v>23</v>
      </c>
      <c r="B30" s="28"/>
      <c r="C30" s="29">
        <v>56</v>
      </c>
      <c r="D30" s="29">
        <v>33</v>
      </c>
      <c r="E30" s="29">
        <v>33</v>
      </c>
      <c r="F30" s="30"/>
      <c r="G30" s="30"/>
      <c r="H30" s="122">
        <v>1.532</v>
      </c>
      <c r="I30" s="122">
        <v>1.1759999999999999</v>
      </c>
      <c r="J30" s="122">
        <v>2.0169999999999999</v>
      </c>
      <c r="K30" s="31"/>
    </row>
    <row r="31" spans="1:11" s="23" customFormat="1" ht="11.25" customHeight="1" x14ac:dyDescent="0.3">
      <c r="A31" s="41" t="s">
        <v>24</v>
      </c>
      <c r="B31" s="36"/>
      <c r="C31" s="37">
        <v>92</v>
      </c>
      <c r="D31" s="37">
        <v>56</v>
      </c>
      <c r="E31" s="37">
        <v>89</v>
      </c>
      <c r="F31" s="38">
        <v>158.92857142857142</v>
      </c>
      <c r="G31" s="39"/>
      <c r="H31" s="123">
        <v>2.8520000000000003</v>
      </c>
      <c r="I31" s="124">
        <v>2.056</v>
      </c>
      <c r="J31" s="124">
        <v>4.8420000000000005</v>
      </c>
      <c r="K31" s="40">
        <v>235.50583657587549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94</v>
      </c>
      <c r="D33" s="29">
        <v>76</v>
      </c>
      <c r="E33" s="29">
        <v>37</v>
      </c>
      <c r="F33" s="30"/>
      <c r="G33" s="30"/>
      <c r="H33" s="122">
        <v>1.85</v>
      </c>
      <c r="I33" s="122">
        <v>2.294</v>
      </c>
      <c r="J33" s="122">
        <v>1.0720000000000001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110</v>
      </c>
      <c r="D34" s="29">
        <v>87</v>
      </c>
      <c r="E34" s="29">
        <v>77</v>
      </c>
      <c r="F34" s="30"/>
      <c r="G34" s="30"/>
      <c r="H34" s="122">
        <v>3.0880000000000001</v>
      </c>
      <c r="I34" s="122">
        <v>2.5049999999999999</v>
      </c>
      <c r="J34" s="122">
        <v>1.875</v>
      </c>
      <c r="K34" s="31"/>
    </row>
    <row r="35" spans="1:11" s="32" customFormat="1" ht="11.25" customHeight="1" x14ac:dyDescent="0.3">
      <c r="A35" s="34" t="s">
        <v>27</v>
      </c>
      <c r="B35" s="28"/>
      <c r="C35" s="29">
        <v>76</v>
      </c>
      <c r="D35" s="29">
        <v>70</v>
      </c>
      <c r="E35" s="29">
        <v>50</v>
      </c>
      <c r="F35" s="30"/>
      <c r="G35" s="30"/>
      <c r="H35" s="122">
        <v>1.764</v>
      </c>
      <c r="I35" s="122">
        <v>1.704</v>
      </c>
      <c r="J35" s="122">
        <v>1.1539999999999999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167</v>
      </c>
      <c r="D36" s="29">
        <v>133</v>
      </c>
      <c r="E36" s="29">
        <v>133</v>
      </c>
      <c r="F36" s="30"/>
      <c r="G36" s="30"/>
      <c r="H36" s="122">
        <v>3.9</v>
      </c>
      <c r="I36" s="122">
        <v>3.706</v>
      </c>
      <c r="J36" s="122">
        <v>3.706</v>
      </c>
      <c r="K36" s="31"/>
    </row>
    <row r="37" spans="1:11" s="23" customFormat="1" ht="11.25" customHeight="1" x14ac:dyDescent="0.3">
      <c r="A37" s="35" t="s">
        <v>29</v>
      </c>
      <c r="B37" s="36"/>
      <c r="C37" s="37">
        <v>447</v>
      </c>
      <c r="D37" s="37">
        <v>366</v>
      </c>
      <c r="E37" s="37">
        <v>297</v>
      </c>
      <c r="F37" s="38">
        <v>81.147540983606561</v>
      </c>
      <c r="G37" s="39"/>
      <c r="H37" s="123">
        <v>10.602</v>
      </c>
      <c r="I37" s="124">
        <v>10.209</v>
      </c>
      <c r="J37" s="124">
        <v>7.8070000000000004</v>
      </c>
      <c r="K37" s="40">
        <v>76.471740621020672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49</v>
      </c>
      <c r="D39" s="37">
        <v>60</v>
      </c>
      <c r="E39" s="37">
        <v>60</v>
      </c>
      <c r="F39" s="38">
        <v>100</v>
      </c>
      <c r="G39" s="39"/>
      <c r="H39" s="123">
        <v>0.48</v>
      </c>
      <c r="I39" s="124">
        <v>0.70499999999999996</v>
      </c>
      <c r="J39" s="124">
        <v>0.63</v>
      </c>
      <c r="K39" s="40">
        <v>89.361702127659584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>
        <v>50</v>
      </c>
      <c r="F41" s="30"/>
      <c r="G41" s="30"/>
      <c r="H41" s="122"/>
      <c r="I41" s="122"/>
      <c r="J41" s="122">
        <v>7.1999999999999995E-2</v>
      </c>
      <c r="K41" s="31"/>
    </row>
    <row r="42" spans="1:11" s="32" customFormat="1" ht="11.25" customHeight="1" x14ac:dyDescent="0.3">
      <c r="A42" s="34" t="s">
        <v>32</v>
      </c>
      <c r="B42" s="28"/>
      <c r="C42" s="29">
        <v>22</v>
      </c>
      <c r="D42" s="29">
        <v>23</v>
      </c>
      <c r="E42" s="29">
        <v>23</v>
      </c>
      <c r="F42" s="30"/>
      <c r="G42" s="30"/>
      <c r="H42" s="122">
        <v>0.66</v>
      </c>
      <c r="I42" s="122">
        <v>0.57499999999999996</v>
      </c>
      <c r="J42" s="122">
        <v>0.621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</v>
      </c>
      <c r="D43" s="29">
        <v>1</v>
      </c>
      <c r="E43" s="29">
        <v>1</v>
      </c>
      <c r="F43" s="30"/>
      <c r="G43" s="30"/>
      <c r="H43" s="122">
        <v>2.3E-2</v>
      </c>
      <c r="I43" s="122">
        <v>2.1999999999999999E-2</v>
      </c>
      <c r="J43" s="122">
        <v>2.5000000000000001E-2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19</v>
      </c>
      <c r="D45" s="29">
        <v>10</v>
      </c>
      <c r="E45" s="29">
        <v>39</v>
      </c>
      <c r="F45" s="30"/>
      <c r="G45" s="30"/>
      <c r="H45" s="122">
        <v>0.56999999999999995</v>
      </c>
      <c r="I45" s="122">
        <v>0.3</v>
      </c>
      <c r="J45" s="122">
        <v>1.248</v>
      </c>
      <c r="K45" s="31"/>
    </row>
    <row r="46" spans="1:11" s="32" customFormat="1" ht="11.25" customHeight="1" x14ac:dyDescent="0.3">
      <c r="A46" s="34" t="s">
        <v>36</v>
      </c>
      <c r="B46" s="28"/>
      <c r="C46" s="29">
        <v>3</v>
      </c>
      <c r="D46" s="29">
        <v>2</v>
      </c>
      <c r="E46" s="29">
        <v>5</v>
      </c>
      <c r="F46" s="30"/>
      <c r="G46" s="30"/>
      <c r="H46" s="122">
        <v>7.4999999999999997E-2</v>
      </c>
      <c r="I46" s="122">
        <v>0.05</v>
      </c>
      <c r="J46" s="122">
        <v>0.125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>
        <v>1</v>
      </c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206</v>
      </c>
      <c r="D48" s="29">
        <v>210</v>
      </c>
      <c r="E48" s="29">
        <v>364</v>
      </c>
      <c r="F48" s="30"/>
      <c r="G48" s="30"/>
      <c r="H48" s="122">
        <v>5.15</v>
      </c>
      <c r="I48" s="122">
        <v>5.25</v>
      </c>
      <c r="J48" s="122">
        <v>5.4969999999999999</v>
      </c>
      <c r="K48" s="31"/>
    </row>
    <row r="49" spans="1:11" s="32" customFormat="1" ht="11.25" customHeight="1" x14ac:dyDescent="0.3">
      <c r="A49" s="34" t="s">
        <v>39</v>
      </c>
      <c r="B49" s="28"/>
      <c r="C49" s="29">
        <v>350</v>
      </c>
      <c r="D49" s="29">
        <v>297</v>
      </c>
      <c r="E49" s="29">
        <v>397</v>
      </c>
      <c r="F49" s="30"/>
      <c r="G49" s="30"/>
      <c r="H49" s="122">
        <v>1.883</v>
      </c>
      <c r="I49" s="122">
        <v>0.23400000000000001</v>
      </c>
      <c r="J49" s="122">
        <v>1.119</v>
      </c>
      <c r="K49" s="31"/>
    </row>
    <row r="50" spans="1:11" s="23" customFormat="1" ht="11.25" customHeight="1" x14ac:dyDescent="0.3">
      <c r="A50" s="41" t="s">
        <v>40</v>
      </c>
      <c r="B50" s="36"/>
      <c r="C50" s="37">
        <v>601</v>
      </c>
      <c r="D50" s="37">
        <v>543</v>
      </c>
      <c r="E50" s="37">
        <v>880</v>
      </c>
      <c r="F50" s="38">
        <v>162.06261510128914</v>
      </c>
      <c r="G50" s="39"/>
      <c r="H50" s="123">
        <v>8.3610000000000007</v>
      </c>
      <c r="I50" s="124">
        <v>6.431</v>
      </c>
      <c r="J50" s="124">
        <v>8.7070000000000007</v>
      </c>
      <c r="K50" s="40">
        <v>135.3910744829731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86</v>
      </c>
      <c r="D52" s="37">
        <v>86</v>
      </c>
      <c r="E52" s="37">
        <v>135</v>
      </c>
      <c r="F52" s="38">
        <v>156.97674418604652</v>
      </c>
      <c r="G52" s="39"/>
      <c r="H52" s="123">
        <v>1.587</v>
      </c>
      <c r="I52" s="124">
        <v>1.8520000000000001</v>
      </c>
      <c r="J52" s="124">
        <v>2.653</v>
      </c>
      <c r="K52" s="40">
        <v>143.25053995680346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30</v>
      </c>
      <c r="D54" s="29">
        <v>15</v>
      </c>
      <c r="E54" s="29">
        <v>16</v>
      </c>
      <c r="F54" s="30"/>
      <c r="G54" s="30"/>
      <c r="H54" s="122">
        <v>0.9</v>
      </c>
      <c r="I54" s="122">
        <v>0.42799999999999999</v>
      </c>
      <c r="J54" s="122">
        <v>0.47399999999999998</v>
      </c>
      <c r="K54" s="31"/>
    </row>
    <row r="55" spans="1:11" s="32" customFormat="1" ht="11.25" customHeight="1" x14ac:dyDescent="0.3">
      <c r="A55" s="34" t="s">
        <v>43</v>
      </c>
      <c r="B55" s="28"/>
      <c r="C55" s="29">
        <v>398</v>
      </c>
      <c r="D55" s="29">
        <v>374</v>
      </c>
      <c r="E55" s="29">
        <v>412</v>
      </c>
      <c r="F55" s="30"/>
      <c r="G55" s="30"/>
      <c r="H55" s="122">
        <v>9.5</v>
      </c>
      <c r="I55" s="122">
        <v>8.7889999999999997</v>
      </c>
      <c r="J55" s="122">
        <v>9.4749999999999996</v>
      </c>
      <c r="K55" s="31"/>
    </row>
    <row r="56" spans="1:11" s="32" customFormat="1" ht="11.25" customHeight="1" x14ac:dyDescent="0.3">
      <c r="A56" s="34" t="s">
        <v>44</v>
      </c>
      <c r="B56" s="28"/>
      <c r="C56" s="29">
        <v>10</v>
      </c>
      <c r="D56" s="29">
        <v>3</v>
      </c>
      <c r="E56" s="29">
        <v>27</v>
      </c>
      <c r="F56" s="30"/>
      <c r="G56" s="30"/>
      <c r="H56" s="122">
        <v>0.2</v>
      </c>
      <c r="I56" s="122">
        <v>4.8000000000000001E-2</v>
      </c>
      <c r="J56" s="122">
        <v>0.31</v>
      </c>
      <c r="K56" s="31"/>
    </row>
    <row r="57" spans="1:11" s="32" customFormat="1" ht="11.25" customHeight="1" x14ac:dyDescent="0.3">
      <c r="A57" s="34" t="s">
        <v>45</v>
      </c>
      <c r="B57" s="28"/>
      <c r="C57" s="29">
        <v>1</v>
      </c>
      <c r="D57" s="29">
        <v>3</v>
      </c>
      <c r="E57" s="29">
        <v>4</v>
      </c>
      <c r="F57" s="30"/>
      <c r="G57" s="30"/>
      <c r="H57" s="122">
        <v>2E-3</v>
      </c>
      <c r="I57" s="122">
        <v>1.4999999999999999E-2</v>
      </c>
      <c r="J57" s="122">
        <v>1.4E-2</v>
      </c>
      <c r="K57" s="31"/>
    </row>
    <row r="58" spans="1:11" s="32" customFormat="1" ht="11.25" customHeight="1" x14ac:dyDescent="0.3">
      <c r="A58" s="34" t="s">
        <v>46</v>
      </c>
      <c r="B58" s="28"/>
      <c r="C58" s="29">
        <v>83</v>
      </c>
      <c r="D58" s="29">
        <v>45</v>
      </c>
      <c r="E58" s="29">
        <v>57</v>
      </c>
      <c r="F58" s="30"/>
      <c r="G58" s="30"/>
      <c r="H58" s="122">
        <v>2.9049999999999998</v>
      </c>
      <c r="I58" s="122">
        <v>0.9</v>
      </c>
      <c r="J58" s="122">
        <v>1.254</v>
      </c>
      <c r="K58" s="31"/>
    </row>
    <row r="59" spans="1:11" s="23" customFormat="1" ht="11.25" customHeight="1" x14ac:dyDescent="0.3">
      <c r="A59" s="35" t="s">
        <v>47</v>
      </c>
      <c r="B59" s="36"/>
      <c r="C59" s="37">
        <v>522</v>
      </c>
      <c r="D59" s="37">
        <v>440</v>
      </c>
      <c r="E59" s="37">
        <v>516</v>
      </c>
      <c r="F59" s="38">
        <v>117.27272727272727</v>
      </c>
      <c r="G59" s="39"/>
      <c r="H59" s="123">
        <v>13.507</v>
      </c>
      <c r="I59" s="124">
        <v>10.180000000000001</v>
      </c>
      <c r="J59" s="124">
        <v>11.526999999999999</v>
      </c>
      <c r="K59" s="40">
        <v>113.23182711198424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449</v>
      </c>
      <c r="D61" s="29">
        <v>402</v>
      </c>
      <c r="E61" s="29">
        <v>402</v>
      </c>
      <c r="F61" s="30"/>
      <c r="G61" s="30"/>
      <c r="H61" s="122">
        <v>12.78</v>
      </c>
      <c r="I61" s="122">
        <v>9.1660000000000004</v>
      </c>
      <c r="J61" s="122">
        <v>12.590999999999999</v>
      </c>
      <c r="K61" s="31"/>
    </row>
    <row r="62" spans="1:11" s="32" customFormat="1" ht="11.25" customHeight="1" x14ac:dyDescent="0.3">
      <c r="A62" s="34" t="s">
        <v>49</v>
      </c>
      <c r="B62" s="28"/>
      <c r="C62" s="29">
        <v>203</v>
      </c>
      <c r="D62" s="29">
        <v>154</v>
      </c>
      <c r="E62" s="29">
        <v>154</v>
      </c>
      <c r="F62" s="30"/>
      <c r="G62" s="30"/>
      <c r="H62" s="122">
        <v>3.952</v>
      </c>
      <c r="I62" s="122">
        <v>3.6339999999999999</v>
      </c>
      <c r="J62" s="122">
        <v>3.4529999999999998</v>
      </c>
      <c r="K62" s="31"/>
    </row>
    <row r="63" spans="1:11" s="32" customFormat="1" ht="11.25" customHeight="1" x14ac:dyDescent="0.3">
      <c r="A63" s="34" t="s">
        <v>50</v>
      </c>
      <c r="B63" s="28"/>
      <c r="C63" s="29">
        <v>693</v>
      </c>
      <c r="D63" s="29">
        <v>705</v>
      </c>
      <c r="E63" s="29">
        <v>744</v>
      </c>
      <c r="F63" s="30"/>
      <c r="G63" s="30"/>
      <c r="H63" s="122">
        <v>20.79</v>
      </c>
      <c r="I63" s="122">
        <v>21.15</v>
      </c>
      <c r="J63" s="122">
        <v>26.04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1345</v>
      </c>
      <c r="D64" s="37">
        <v>1261</v>
      </c>
      <c r="E64" s="37">
        <v>1300</v>
      </c>
      <c r="F64" s="38">
        <v>103.09278350515464</v>
      </c>
      <c r="G64" s="39"/>
      <c r="H64" s="123">
        <v>37.521999999999998</v>
      </c>
      <c r="I64" s="124">
        <v>33.950000000000003</v>
      </c>
      <c r="J64" s="124">
        <v>42.084000000000003</v>
      </c>
      <c r="K64" s="40">
        <v>123.95876288659794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347</v>
      </c>
      <c r="D66" s="37">
        <v>260</v>
      </c>
      <c r="E66" s="37">
        <v>280</v>
      </c>
      <c r="F66" s="38">
        <v>107.69230769230769</v>
      </c>
      <c r="G66" s="39"/>
      <c r="H66" s="123">
        <v>21.56</v>
      </c>
      <c r="I66" s="124">
        <v>16.036000000000001</v>
      </c>
      <c r="J66" s="124">
        <v>12.88</v>
      </c>
      <c r="K66" s="40">
        <v>80.31928161636317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96</v>
      </c>
      <c r="D68" s="29">
        <v>111</v>
      </c>
      <c r="E68" s="29">
        <v>115</v>
      </c>
      <c r="F68" s="30"/>
      <c r="G68" s="30"/>
      <c r="H68" s="122">
        <v>3.4</v>
      </c>
      <c r="I68" s="122">
        <v>4.43</v>
      </c>
      <c r="J68" s="122">
        <v>5</v>
      </c>
      <c r="K68" s="31"/>
    </row>
    <row r="69" spans="1:11" s="32" customFormat="1" ht="11.25" customHeight="1" x14ac:dyDescent="0.3">
      <c r="A69" s="34" t="s">
        <v>54</v>
      </c>
      <c r="B69" s="28"/>
      <c r="C69" s="29">
        <v>24</v>
      </c>
      <c r="D69" s="29">
        <v>26</v>
      </c>
      <c r="E69" s="29">
        <v>30</v>
      </c>
      <c r="F69" s="30"/>
      <c r="G69" s="30"/>
      <c r="H69" s="122">
        <v>0.82499999999999996</v>
      </c>
      <c r="I69" s="122">
        <v>1.012</v>
      </c>
      <c r="J69" s="122">
        <v>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120</v>
      </c>
      <c r="D70" s="37">
        <v>137</v>
      </c>
      <c r="E70" s="37">
        <v>145</v>
      </c>
      <c r="F70" s="38">
        <v>105.83941605839416</v>
      </c>
      <c r="G70" s="39"/>
      <c r="H70" s="123">
        <v>4.2249999999999996</v>
      </c>
      <c r="I70" s="124">
        <v>5.4420000000000002</v>
      </c>
      <c r="J70" s="124">
        <v>6</v>
      </c>
      <c r="K70" s="40">
        <v>110.25358324145535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40</v>
      </c>
      <c r="D72" s="29">
        <v>35</v>
      </c>
      <c r="E72" s="29">
        <v>35</v>
      </c>
      <c r="F72" s="30"/>
      <c r="G72" s="30"/>
      <c r="H72" s="122">
        <v>0.6</v>
      </c>
      <c r="I72" s="122">
        <v>0.52500000000000002</v>
      </c>
      <c r="J72" s="122">
        <v>0.52500000000000002</v>
      </c>
      <c r="K72" s="31"/>
    </row>
    <row r="73" spans="1:11" s="32" customFormat="1" ht="11.25" customHeight="1" x14ac:dyDescent="0.3">
      <c r="A73" s="34" t="s">
        <v>57</v>
      </c>
      <c r="B73" s="28"/>
      <c r="C73" s="29">
        <v>84</v>
      </c>
      <c r="D73" s="29">
        <v>84</v>
      </c>
      <c r="E73" s="29">
        <v>95</v>
      </c>
      <c r="F73" s="30"/>
      <c r="G73" s="30"/>
      <c r="H73" s="122">
        <v>2.5</v>
      </c>
      <c r="I73" s="122">
        <v>2.9550000000000001</v>
      </c>
      <c r="J73" s="122">
        <v>3.3410000000000002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45</v>
      </c>
      <c r="D74" s="29">
        <v>12</v>
      </c>
      <c r="E74" s="29">
        <v>10</v>
      </c>
      <c r="F74" s="30"/>
      <c r="G74" s="30"/>
      <c r="H74" s="122">
        <v>1.125</v>
      </c>
      <c r="I74" s="122">
        <v>0.09</v>
      </c>
      <c r="J74" s="122">
        <v>0.06</v>
      </c>
      <c r="K74" s="31"/>
    </row>
    <row r="75" spans="1:11" s="32" customFormat="1" ht="11.25" customHeight="1" x14ac:dyDescent="0.3">
      <c r="A75" s="34" t="s">
        <v>59</v>
      </c>
      <c r="B75" s="28"/>
      <c r="C75" s="29">
        <v>107</v>
      </c>
      <c r="D75" s="29">
        <v>87</v>
      </c>
      <c r="E75" s="29">
        <v>75</v>
      </c>
      <c r="F75" s="30"/>
      <c r="G75" s="30"/>
      <c r="H75" s="122">
        <v>2.6230000000000002</v>
      </c>
      <c r="I75" s="122">
        <v>2.5920000000000001</v>
      </c>
      <c r="J75" s="122">
        <v>2.4300000000000002</v>
      </c>
      <c r="K75" s="31"/>
    </row>
    <row r="76" spans="1:11" s="32" customFormat="1" ht="11.25" customHeight="1" x14ac:dyDescent="0.3">
      <c r="A76" s="34" t="s">
        <v>60</v>
      </c>
      <c r="B76" s="28"/>
      <c r="C76" s="29">
        <v>20</v>
      </c>
      <c r="D76" s="29">
        <v>17</v>
      </c>
      <c r="E76" s="29">
        <v>25</v>
      </c>
      <c r="F76" s="30"/>
      <c r="G76" s="30"/>
      <c r="H76" s="122">
        <v>0.47</v>
      </c>
      <c r="I76" s="122">
        <v>0.40799999999999997</v>
      </c>
      <c r="J76" s="122">
        <v>1.25</v>
      </c>
      <c r="K76" s="31"/>
    </row>
    <row r="77" spans="1:11" s="32" customFormat="1" ht="11.25" customHeight="1" x14ac:dyDescent="0.3">
      <c r="A77" s="34" t="s">
        <v>61</v>
      </c>
      <c r="B77" s="28"/>
      <c r="C77" s="29">
        <v>4</v>
      </c>
      <c r="D77" s="29">
        <v>6</v>
      </c>
      <c r="E77" s="29">
        <v>4</v>
      </c>
      <c r="F77" s="30"/>
      <c r="G77" s="30"/>
      <c r="H77" s="122">
        <v>0.19600000000000001</v>
      </c>
      <c r="I77" s="122">
        <v>0.16700000000000001</v>
      </c>
      <c r="J77" s="122">
        <v>0.108</v>
      </c>
      <c r="K77" s="31"/>
    </row>
    <row r="78" spans="1:11" s="32" customFormat="1" ht="11.25" customHeight="1" x14ac:dyDescent="0.3">
      <c r="A78" s="34" t="s">
        <v>62</v>
      </c>
      <c r="B78" s="28"/>
      <c r="C78" s="29">
        <v>14</v>
      </c>
      <c r="D78" s="29">
        <v>30</v>
      </c>
      <c r="E78" s="29">
        <v>15</v>
      </c>
      <c r="F78" s="30"/>
      <c r="G78" s="30"/>
      <c r="H78" s="122">
        <v>0.35</v>
      </c>
      <c r="I78" s="122">
        <v>0.69</v>
      </c>
      <c r="J78" s="122">
        <v>0.45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150</v>
      </c>
      <c r="D79" s="29">
        <v>90</v>
      </c>
      <c r="E79" s="29">
        <v>90</v>
      </c>
      <c r="F79" s="30"/>
      <c r="G79" s="30"/>
      <c r="H79" s="122">
        <v>9.75</v>
      </c>
      <c r="I79" s="122">
        <v>5.2649999999999997</v>
      </c>
      <c r="J79" s="122">
        <v>4.5</v>
      </c>
      <c r="K79" s="31"/>
    </row>
    <row r="80" spans="1:11" s="23" customFormat="1" ht="11.25" customHeight="1" x14ac:dyDescent="0.3">
      <c r="A80" s="41" t="s">
        <v>64</v>
      </c>
      <c r="B80" s="36"/>
      <c r="C80" s="37">
        <v>464</v>
      </c>
      <c r="D80" s="37">
        <v>361</v>
      </c>
      <c r="E80" s="37">
        <v>349</v>
      </c>
      <c r="F80" s="38">
        <v>96.67590027700831</v>
      </c>
      <c r="G80" s="39"/>
      <c r="H80" s="123">
        <v>17.613999999999997</v>
      </c>
      <c r="I80" s="124">
        <v>12.692</v>
      </c>
      <c r="J80" s="124">
        <v>12.664</v>
      </c>
      <c r="K80" s="40">
        <v>99.779388591238558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199</v>
      </c>
      <c r="D82" s="29">
        <v>200</v>
      </c>
      <c r="E82" s="29">
        <v>200</v>
      </c>
      <c r="F82" s="30"/>
      <c r="G82" s="30"/>
      <c r="H82" s="122">
        <v>8.77</v>
      </c>
      <c r="I82" s="122">
        <v>8.2560000000000002</v>
      </c>
      <c r="J82" s="122">
        <v>8.2560000000000002</v>
      </c>
      <c r="K82" s="31"/>
    </row>
    <row r="83" spans="1:11" s="32" customFormat="1" ht="11.25" customHeight="1" x14ac:dyDescent="0.3">
      <c r="A83" s="34" t="s">
        <v>66</v>
      </c>
      <c r="B83" s="28"/>
      <c r="C83" s="29">
        <v>292</v>
      </c>
      <c r="D83" s="29">
        <v>287</v>
      </c>
      <c r="E83" s="29">
        <v>287</v>
      </c>
      <c r="F83" s="30"/>
      <c r="G83" s="30"/>
      <c r="H83" s="122">
        <v>7.62</v>
      </c>
      <c r="I83" s="122">
        <v>8.7189999999999994</v>
      </c>
      <c r="J83" s="122">
        <v>8.7189999999999994</v>
      </c>
      <c r="K83" s="31"/>
    </row>
    <row r="84" spans="1:11" s="23" customFormat="1" ht="11.25" customHeight="1" x14ac:dyDescent="0.3">
      <c r="A84" s="35" t="s">
        <v>67</v>
      </c>
      <c r="B84" s="36"/>
      <c r="C84" s="37">
        <v>491</v>
      </c>
      <c r="D84" s="37">
        <v>487</v>
      </c>
      <c r="E84" s="37">
        <v>487</v>
      </c>
      <c r="F84" s="38">
        <v>100</v>
      </c>
      <c r="G84" s="39"/>
      <c r="H84" s="123">
        <v>16.39</v>
      </c>
      <c r="I84" s="124">
        <v>16.975000000000001</v>
      </c>
      <c r="J84" s="124">
        <v>16.975000000000001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4953</v>
      </c>
      <c r="D87" s="48">
        <v>4408</v>
      </c>
      <c r="E87" s="48">
        <v>4798</v>
      </c>
      <c r="F87" s="49">
        <v>108.8475499092559</v>
      </c>
      <c r="G87" s="39"/>
      <c r="H87" s="127">
        <v>146.29000000000002</v>
      </c>
      <c r="I87" s="128">
        <v>127.54500000000002</v>
      </c>
      <c r="J87" s="128">
        <v>135.364</v>
      </c>
      <c r="K87" s="49">
        <v>106.1303853541887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oja64">
    <pageSetUpPr fitToPage="1"/>
  </sheetPr>
  <dimension ref="A1:K625"/>
  <sheetViews>
    <sheetView view="pageBreakPreview" topLeftCell="A39" zoomScale="80" zoomScaleNormal="100" zoomScaleSheetLayoutView="80" workbookViewId="0">
      <selection activeCell="K50" sqref="K50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>
        <v>11</v>
      </c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25</v>
      </c>
      <c r="D9" s="29">
        <v>25</v>
      </c>
      <c r="E9" s="29">
        <v>25</v>
      </c>
      <c r="F9" s="30"/>
      <c r="G9" s="30"/>
      <c r="H9" s="122">
        <v>0.56699999999999995</v>
      </c>
      <c r="I9" s="122">
        <v>0.56499999999999995</v>
      </c>
      <c r="J9" s="122">
        <v>0.56499999999999995</v>
      </c>
      <c r="K9" s="31"/>
    </row>
    <row r="10" spans="1:11" s="32" customFormat="1" ht="11.25" customHeight="1" x14ac:dyDescent="0.3">
      <c r="A10" s="34" t="s">
        <v>9</v>
      </c>
      <c r="B10" s="28"/>
      <c r="C10" s="29">
        <v>15</v>
      </c>
      <c r="D10" s="29">
        <v>21</v>
      </c>
      <c r="E10" s="29">
        <v>21</v>
      </c>
      <c r="F10" s="30"/>
      <c r="G10" s="30"/>
      <c r="H10" s="122">
        <v>0.35699999999999998</v>
      </c>
      <c r="I10" s="122">
        <v>0.495</v>
      </c>
      <c r="J10" s="122">
        <v>0.495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20</v>
      </c>
      <c r="D11" s="29">
        <v>20</v>
      </c>
      <c r="E11" s="29">
        <v>20</v>
      </c>
      <c r="F11" s="30"/>
      <c r="G11" s="30"/>
      <c r="H11" s="122">
        <v>0.44600000000000001</v>
      </c>
      <c r="I11" s="122">
        <v>0.441</v>
      </c>
      <c r="J11" s="122">
        <v>0.441</v>
      </c>
      <c r="K11" s="31"/>
    </row>
    <row r="12" spans="1:11" s="32" customFormat="1" ht="11.25" customHeight="1" x14ac:dyDescent="0.3">
      <c r="A12" s="34" t="s">
        <v>11</v>
      </c>
      <c r="B12" s="28"/>
      <c r="C12" s="29">
        <v>38</v>
      </c>
      <c r="D12" s="29">
        <v>50</v>
      </c>
      <c r="E12" s="29">
        <v>50</v>
      </c>
      <c r="F12" s="30"/>
      <c r="G12" s="30"/>
      <c r="H12" s="122"/>
      <c r="I12" s="122">
        <v>1.17</v>
      </c>
      <c r="J12" s="122">
        <v>1.17</v>
      </c>
      <c r="K12" s="31"/>
    </row>
    <row r="13" spans="1:11" s="23" customFormat="1" ht="11.25" customHeight="1" x14ac:dyDescent="0.3">
      <c r="A13" s="35" t="s">
        <v>12</v>
      </c>
      <c r="B13" s="36"/>
      <c r="C13" s="37">
        <v>98</v>
      </c>
      <c r="D13" s="37">
        <v>116</v>
      </c>
      <c r="E13" s="37">
        <v>116</v>
      </c>
      <c r="F13" s="38">
        <v>100</v>
      </c>
      <c r="G13" s="39"/>
      <c r="H13" s="123">
        <v>1.3699999999999999</v>
      </c>
      <c r="I13" s="124">
        <v>2.6710000000000003</v>
      </c>
      <c r="J13" s="124">
        <v>2.6710000000000003</v>
      </c>
      <c r="K13" s="40">
        <v>100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1</v>
      </c>
      <c r="D15" s="37">
        <v>1</v>
      </c>
      <c r="E15" s="37">
        <v>1</v>
      </c>
      <c r="F15" s="38">
        <v>100</v>
      </c>
      <c r="G15" s="39"/>
      <c r="H15" s="123">
        <v>1.0999999999999999E-2</v>
      </c>
      <c r="I15" s="124">
        <v>1.4999999999999999E-2</v>
      </c>
      <c r="J15" s="124">
        <v>1.0999999999999999E-2</v>
      </c>
      <c r="K15" s="40">
        <v>73.333333333333329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>
        <v>2E-3</v>
      </c>
      <c r="J17" s="124">
        <v>2E-3</v>
      </c>
      <c r="K17" s="40">
        <v>100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14</v>
      </c>
      <c r="D19" s="29"/>
      <c r="E19" s="29"/>
      <c r="F19" s="30"/>
      <c r="G19" s="30"/>
      <c r="H19" s="122">
        <v>0.81200000000000006</v>
      </c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14</v>
      </c>
      <c r="D20" s="29"/>
      <c r="E20" s="29"/>
      <c r="F20" s="30"/>
      <c r="G20" s="30"/>
      <c r="H20" s="122">
        <v>0.29399999999999998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10</v>
      </c>
      <c r="D21" s="29"/>
      <c r="E21" s="29"/>
      <c r="F21" s="30"/>
      <c r="G21" s="30"/>
      <c r="H21" s="122">
        <v>0.14799999999999999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38</v>
      </c>
      <c r="D22" s="37"/>
      <c r="E22" s="37"/>
      <c r="F22" s="38"/>
      <c r="G22" s="39"/>
      <c r="H22" s="123">
        <v>1.254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23</v>
      </c>
      <c r="D24" s="37">
        <v>14</v>
      </c>
      <c r="E24" s="37">
        <v>20</v>
      </c>
      <c r="F24" s="38">
        <v>142.85714285714286</v>
      </c>
      <c r="G24" s="39"/>
      <c r="H24" s="123">
        <v>1.8979999999999999</v>
      </c>
      <c r="I24" s="124">
        <v>1.8</v>
      </c>
      <c r="J24" s="124">
        <v>1.8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109</v>
      </c>
      <c r="D26" s="37">
        <v>100</v>
      </c>
      <c r="E26" s="37">
        <v>115</v>
      </c>
      <c r="F26" s="38">
        <v>115</v>
      </c>
      <c r="G26" s="39"/>
      <c r="H26" s="123">
        <v>9.3230000000000004</v>
      </c>
      <c r="I26" s="124">
        <v>10.199999999999999</v>
      </c>
      <c r="J26" s="124">
        <v>10.199999999999999</v>
      </c>
      <c r="K26" s="40">
        <v>100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43</v>
      </c>
      <c r="D33" s="29">
        <v>45</v>
      </c>
      <c r="E33" s="29">
        <v>23</v>
      </c>
      <c r="F33" s="30"/>
      <c r="G33" s="30"/>
      <c r="H33" s="122">
        <v>0.79</v>
      </c>
      <c r="I33" s="122">
        <v>0.57799999999999996</v>
      </c>
      <c r="J33" s="122">
        <v>0.41599999999999998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18</v>
      </c>
      <c r="D34" s="29">
        <v>16</v>
      </c>
      <c r="E34" s="29">
        <v>18</v>
      </c>
      <c r="F34" s="30"/>
      <c r="G34" s="30"/>
      <c r="H34" s="122">
        <v>0.38500000000000001</v>
      </c>
      <c r="I34" s="122">
        <v>0.33600000000000002</v>
      </c>
      <c r="J34" s="122">
        <v>0.33600000000000002</v>
      </c>
      <c r="K34" s="31"/>
    </row>
    <row r="35" spans="1:11" s="32" customFormat="1" ht="11.25" customHeight="1" x14ac:dyDescent="0.3">
      <c r="A35" s="34" t="s">
        <v>27</v>
      </c>
      <c r="B35" s="28"/>
      <c r="C35" s="29">
        <v>29</v>
      </c>
      <c r="D35" s="29">
        <v>29</v>
      </c>
      <c r="E35" s="29">
        <v>20</v>
      </c>
      <c r="F35" s="30"/>
      <c r="G35" s="30"/>
      <c r="H35" s="122">
        <v>0.41599999999999998</v>
      </c>
      <c r="I35" s="122">
        <v>0.27400000000000002</v>
      </c>
      <c r="J35" s="122">
        <v>0.27400000000000002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18</v>
      </c>
      <c r="D36" s="29">
        <v>18</v>
      </c>
      <c r="E36" s="29">
        <v>18</v>
      </c>
      <c r="F36" s="30"/>
      <c r="G36" s="30"/>
      <c r="H36" s="122">
        <v>0.32400000000000001</v>
      </c>
      <c r="I36" s="122">
        <v>0.32400000000000001</v>
      </c>
      <c r="J36" s="122">
        <v>0.32400000000000001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108</v>
      </c>
      <c r="D37" s="37">
        <v>108</v>
      </c>
      <c r="E37" s="37">
        <v>79</v>
      </c>
      <c r="F37" s="38">
        <v>73.148148148148152</v>
      </c>
      <c r="G37" s="39"/>
      <c r="H37" s="123">
        <v>1.915</v>
      </c>
      <c r="I37" s="124">
        <v>1.512</v>
      </c>
      <c r="J37" s="124">
        <v>1.35</v>
      </c>
      <c r="K37" s="40">
        <v>89.285714285714292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10</v>
      </c>
      <c r="D39" s="37">
        <v>10</v>
      </c>
      <c r="E39" s="37">
        <v>9</v>
      </c>
      <c r="F39" s="38">
        <v>90</v>
      </c>
      <c r="G39" s="39"/>
      <c r="H39" s="123">
        <v>0.17799999999999999</v>
      </c>
      <c r="I39" s="124">
        <v>0.18</v>
      </c>
      <c r="J39" s="124">
        <v>0.16</v>
      </c>
      <c r="K39" s="40">
        <v>88.888888888888886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142</v>
      </c>
      <c r="D41" s="29">
        <v>125</v>
      </c>
      <c r="E41" s="29">
        <v>125</v>
      </c>
      <c r="F41" s="30"/>
      <c r="G41" s="30"/>
      <c r="H41" s="122">
        <v>10.122</v>
      </c>
      <c r="I41" s="122">
        <v>9.6</v>
      </c>
      <c r="J41" s="122">
        <v>9.6</v>
      </c>
      <c r="K41" s="31"/>
    </row>
    <row r="42" spans="1:11" s="32" customFormat="1" ht="11.25" customHeight="1" x14ac:dyDescent="0.3">
      <c r="A42" s="34" t="s">
        <v>32</v>
      </c>
      <c r="B42" s="28"/>
      <c r="C42" s="29">
        <v>6</v>
      </c>
      <c r="D42" s="29">
        <v>12</v>
      </c>
      <c r="E42" s="29">
        <v>12</v>
      </c>
      <c r="F42" s="30"/>
      <c r="G42" s="30"/>
      <c r="H42" s="122">
        <v>0.46800000000000003</v>
      </c>
      <c r="I42" s="122">
        <v>0.89200000000000002</v>
      </c>
      <c r="J42" s="122">
        <v>0.89200000000000002</v>
      </c>
      <c r="K42" s="31"/>
    </row>
    <row r="43" spans="1:11" s="32" customFormat="1" ht="11.25" customHeight="1" x14ac:dyDescent="0.3">
      <c r="A43" s="34" t="s">
        <v>33</v>
      </c>
      <c r="B43" s="28"/>
      <c r="C43" s="29">
        <v>1</v>
      </c>
      <c r="D43" s="29">
        <v>1</v>
      </c>
      <c r="E43" s="29">
        <v>1</v>
      </c>
      <c r="F43" s="30"/>
      <c r="G43" s="30"/>
      <c r="H43" s="122">
        <v>5.5E-2</v>
      </c>
      <c r="I43" s="122">
        <v>0.06</v>
      </c>
      <c r="J43" s="122">
        <v>0.06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79</v>
      </c>
      <c r="D45" s="29">
        <v>87</v>
      </c>
      <c r="E45" s="29">
        <v>87</v>
      </c>
      <c r="F45" s="30"/>
      <c r="G45" s="30"/>
      <c r="H45" s="122">
        <v>4.4240000000000004</v>
      </c>
      <c r="I45" s="122">
        <v>5.0460000000000003</v>
      </c>
      <c r="J45" s="122">
        <v>5.0460000000000003</v>
      </c>
      <c r="K45" s="31"/>
    </row>
    <row r="46" spans="1:11" s="32" customFormat="1" ht="11.25" customHeight="1" x14ac:dyDescent="0.3">
      <c r="A46" s="34" t="s">
        <v>36</v>
      </c>
      <c r="B46" s="28"/>
      <c r="C46" s="29">
        <v>1147</v>
      </c>
      <c r="D46" s="29">
        <v>1088</v>
      </c>
      <c r="E46" s="29">
        <v>1086</v>
      </c>
      <c r="F46" s="30"/>
      <c r="G46" s="30"/>
      <c r="H46" s="122">
        <v>74.555000000000007</v>
      </c>
      <c r="I46" s="122">
        <v>71.676000000000002</v>
      </c>
      <c r="J46" s="122">
        <v>71.676000000000002</v>
      </c>
      <c r="K46" s="31"/>
    </row>
    <row r="47" spans="1:11" s="32" customFormat="1" ht="11.25" customHeight="1" x14ac:dyDescent="0.3">
      <c r="A47" s="34" t="s">
        <v>37</v>
      </c>
      <c r="B47" s="28"/>
      <c r="C47" s="29">
        <v>71</v>
      </c>
      <c r="D47" s="29">
        <v>44</v>
      </c>
      <c r="E47" s="29">
        <v>67</v>
      </c>
      <c r="F47" s="30"/>
      <c r="G47" s="30"/>
      <c r="H47" s="122">
        <v>4.97</v>
      </c>
      <c r="I47" s="122">
        <v>4.1539999999999999</v>
      </c>
      <c r="J47" s="122">
        <v>4.1539999999999999</v>
      </c>
      <c r="K47" s="31"/>
    </row>
    <row r="48" spans="1:11" s="32" customFormat="1" ht="11.25" customHeight="1" x14ac:dyDescent="0.3">
      <c r="A48" s="34" t="s">
        <v>38</v>
      </c>
      <c r="B48" s="28"/>
      <c r="C48" s="29">
        <v>1161</v>
      </c>
      <c r="D48" s="29">
        <v>1279</v>
      </c>
      <c r="E48" s="29">
        <v>1279</v>
      </c>
      <c r="F48" s="30"/>
      <c r="G48" s="30"/>
      <c r="H48" s="122">
        <v>69.66</v>
      </c>
      <c r="I48" s="122">
        <v>76.739999999999995</v>
      </c>
      <c r="J48" s="122">
        <v>76.739999999999995</v>
      </c>
      <c r="K48" s="31"/>
    </row>
    <row r="49" spans="1:11" s="32" customFormat="1" ht="11.25" customHeight="1" x14ac:dyDescent="0.3">
      <c r="A49" s="34" t="s">
        <v>39</v>
      </c>
      <c r="B49" s="28"/>
      <c r="C49" s="29">
        <v>76</v>
      </c>
      <c r="D49" s="29">
        <v>125</v>
      </c>
      <c r="E49" s="29">
        <v>125</v>
      </c>
      <c r="F49" s="30"/>
      <c r="G49" s="30"/>
      <c r="H49" s="122">
        <v>5.7</v>
      </c>
      <c r="I49" s="122">
        <v>9.375</v>
      </c>
      <c r="J49" s="122">
        <v>9.375</v>
      </c>
      <c r="K49" s="31"/>
    </row>
    <row r="50" spans="1:11" s="23" customFormat="1" ht="11.25" customHeight="1" x14ac:dyDescent="0.3">
      <c r="A50" s="41" t="s">
        <v>40</v>
      </c>
      <c r="B50" s="36"/>
      <c r="C50" s="37">
        <v>2683</v>
      </c>
      <c r="D50" s="37">
        <v>2761</v>
      </c>
      <c r="E50" s="37">
        <v>2782</v>
      </c>
      <c r="F50" s="38">
        <v>100.76059398768562</v>
      </c>
      <c r="G50" s="39"/>
      <c r="H50" s="123">
        <v>169.95400000000001</v>
      </c>
      <c r="I50" s="124">
        <f>SUM(I41:I49)</f>
        <v>177.54300000000001</v>
      </c>
      <c r="J50" s="124">
        <v>177.54300000000001</v>
      </c>
      <c r="K50" s="40">
        <f>IF(AND(I50&gt;0,J50&gt;0),J50*100/I50,"")</f>
        <v>99.999999999999986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30</v>
      </c>
      <c r="D52" s="37">
        <v>29</v>
      </c>
      <c r="E52" s="37">
        <v>30</v>
      </c>
      <c r="F52" s="38">
        <v>103.44827586206897</v>
      </c>
      <c r="G52" s="39"/>
      <c r="H52" s="123">
        <v>2.1680000000000001</v>
      </c>
      <c r="I52" s="124">
        <v>0.92</v>
      </c>
      <c r="J52" s="124">
        <v>1.23</v>
      </c>
      <c r="K52" s="40">
        <v>133.69565217391303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343</v>
      </c>
      <c r="D54" s="29">
        <v>301</v>
      </c>
      <c r="E54" s="29">
        <v>300</v>
      </c>
      <c r="F54" s="30"/>
      <c r="G54" s="30"/>
      <c r="H54" s="122">
        <v>19.207999999999998</v>
      </c>
      <c r="I54" s="122">
        <v>16.856000000000002</v>
      </c>
      <c r="J54" s="122">
        <v>17.100000000000001</v>
      </c>
      <c r="K54" s="31"/>
    </row>
    <row r="55" spans="1:11" s="32" customFormat="1" ht="11.25" customHeight="1" x14ac:dyDescent="0.3">
      <c r="A55" s="34" t="s">
        <v>43</v>
      </c>
      <c r="B55" s="28"/>
      <c r="C55" s="29">
        <v>1</v>
      </c>
      <c r="D55" s="29">
        <v>1</v>
      </c>
      <c r="E55" s="29">
        <v>1</v>
      </c>
      <c r="F55" s="30"/>
      <c r="G55" s="30"/>
      <c r="H55" s="122">
        <v>3.7999999999999999E-2</v>
      </c>
      <c r="I55" s="122">
        <v>3.7999999999999999E-2</v>
      </c>
      <c r="J55" s="122">
        <v>3.7999999999999999E-2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4</v>
      </c>
      <c r="D58" s="29">
        <v>4</v>
      </c>
      <c r="E58" s="29">
        <v>2</v>
      </c>
      <c r="F58" s="30"/>
      <c r="G58" s="30"/>
      <c r="H58" s="122">
        <v>0.20799999999999999</v>
      </c>
      <c r="I58" s="122">
        <v>0.1</v>
      </c>
      <c r="J58" s="122">
        <v>0.1</v>
      </c>
      <c r="K58" s="31"/>
    </row>
    <row r="59" spans="1:11" s="23" customFormat="1" ht="11.25" customHeight="1" x14ac:dyDescent="0.3">
      <c r="A59" s="35" t="s">
        <v>47</v>
      </c>
      <c r="B59" s="36"/>
      <c r="C59" s="37">
        <v>348</v>
      </c>
      <c r="D59" s="37">
        <v>306</v>
      </c>
      <c r="E59" s="37">
        <v>303</v>
      </c>
      <c r="F59" s="38">
        <v>99.019607843137251</v>
      </c>
      <c r="G59" s="39"/>
      <c r="H59" s="123">
        <v>19.453999999999997</v>
      </c>
      <c r="I59" s="124">
        <v>16.994000000000003</v>
      </c>
      <c r="J59" s="124">
        <v>17.238000000000003</v>
      </c>
      <c r="K59" s="40">
        <v>101.43580087089562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175</v>
      </c>
      <c r="D61" s="29">
        <v>170</v>
      </c>
      <c r="E61" s="29">
        <v>220</v>
      </c>
      <c r="F61" s="30"/>
      <c r="G61" s="30"/>
      <c r="H61" s="122">
        <v>11.148</v>
      </c>
      <c r="I61" s="122">
        <v>9.9450000000000003</v>
      </c>
      <c r="J61" s="122">
        <v>14.3</v>
      </c>
      <c r="K61" s="31"/>
    </row>
    <row r="62" spans="1:11" s="32" customFormat="1" ht="11.25" customHeight="1" x14ac:dyDescent="0.3">
      <c r="A62" s="34" t="s">
        <v>49</v>
      </c>
      <c r="B62" s="28"/>
      <c r="C62" s="29">
        <v>6</v>
      </c>
      <c r="D62" s="29">
        <v>6</v>
      </c>
      <c r="E62" s="29">
        <v>6</v>
      </c>
      <c r="F62" s="30"/>
      <c r="G62" s="30"/>
      <c r="H62" s="122">
        <v>0.15</v>
      </c>
      <c r="I62" s="122">
        <v>0.14299999999999999</v>
      </c>
      <c r="J62" s="122">
        <v>0.14299999999999999</v>
      </c>
      <c r="K62" s="31"/>
    </row>
    <row r="63" spans="1:11" s="32" customFormat="1" ht="11.25" customHeight="1" x14ac:dyDescent="0.3">
      <c r="A63" s="34" t="s">
        <v>50</v>
      </c>
      <c r="B63" s="28"/>
      <c r="C63" s="29">
        <v>8</v>
      </c>
      <c r="D63" s="29">
        <v>8</v>
      </c>
      <c r="E63" s="29">
        <v>8</v>
      </c>
      <c r="F63" s="30"/>
      <c r="G63" s="30"/>
      <c r="H63" s="122">
        <v>0.36399999999999999</v>
      </c>
      <c r="I63" s="122">
        <v>0.34</v>
      </c>
      <c r="J63" s="122">
        <v>0.4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189</v>
      </c>
      <c r="D64" s="37">
        <v>184</v>
      </c>
      <c r="E64" s="37">
        <v>234</v>
      </c>
      <c r="F64" s="38">
        <v>127.17391304347827</v>
      </c>
      <c r="G64" s="39"/>
      <c r="H64" s="123">
        <v>11.662000000000001</v>
      </c>
      <c r="I64" s="124">
        <v>10.428000000000001</v>
      </c>
      <c r="J64" s="124">
        <v>14.843000000000002</v>
      </c>
      <c r="K64" s="40">
        <v>142.33793632527809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13</v>
      </c>
      <c r="D66" s="37">
        <v>8</v>
      </c>
      <c r="E66" s="37">
        <v>8</v>
      </c>
      <c r="F66" s="38">
        <v>100</v>
      </c>
      <c r="G66" s="39"/>
      <c r="H66" s="123">
        <v>0.57199999999999995</v>
      </c>
      <c r="I66" s="124">
        <v>0.192</v>
      </c>
      <c r="J66" s="124">
        <v>0.192</v>
      </c>
      <c r="K66" s="40">
        <v>100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2070</v>
      </c>
      <c r="D73" s="29">
        <v>2090</v>
      </c>
      <c r="E73" s="29">
        <v>2150</v>
      </c>
      <c r="F73" s="30"/>
      <c r="G73" s="30"/>
      <c r="H73" s="122">
        <v>110.015</v>
      </c>
      <c r="I73" s="122">
        <v>62.7</v>
      </c>
      <c r="J73" s="122">
        <v>112</v>
      </c>
      <c r="K73" s="31"/>
    </row>
    <row r="74" spans="1:11" s="32" customFormat="1" ht="11.25" customHeight="1" x14ac:dyDescent="0.3">
      <c r="A74" s="34" t="s">
        <v>58</v>
      </c>
      <c r="B74" s="28"/>
      <c r="C74" s="29">
        <v>18</v>
      </c>
      <c r="D74" s="29">
        <v>28</v>
      </c>
      <c r="E74" s="29">
        <v>28</v>
      </c>
      <c r="F74" s="30"/>
      <c r="G74" s="30"/>
      <c r="H74" s="122">
        <v>0.61199999999999999</v>
      </c>
      <c r="I74" s="122">
        <v>0.98</v>
      </c>
      <c r="J74" s="122">
        <v>1</v>
      </c>
      <c r="K74" s="31"/>
    </row>
    <row r="75" spans="1:11" s="32" customFormat="1" ht="11.25" customHeight="1" x14ac:dyDescent="0.3">
      <c r="A75" s="34" t="s">
        <v>59</v>
      </c>
      <c r="B75" s="28"/>
      <c r="C75" s="29">
        <v>1</v>
      </c>
      <c r="D75" s="29">
        <v>2</v>
      </c>
      <c r="E75" s="29">
        <v>2</v>
      </c>
      <c r="F75" s="30"/>
      <c r="G75" s="30"/>
      <c r="H75" s="122">
        <v>1.9E-2</v>
      </c>
      <c r="I75" s="122">
        <v>0.1</v>
      </c>
      <c r="J75" s="122">
        <v>5.3999999999999999E-2</v>
      </c>
      <c r="K75" s="31"/>
    </row>
    <row r="76" spans="1:11" s="32" customFormat="1" ht="11.25" customHeight="1" x14ac:dyDescent="0.3">
      <c r="A76" s="34" t="s">
        <v>60</v>
      </c>
      <c r="B76" s="28"/>
      <c r="C76" s="29">
        <v>34</v>
      </c>
      <c r="D76" s="29">
        <v>34</v>
      </c>
      <c r="E76" s="29">
        <v>37</v>
      </c>
      <c r="F76" s="30"/>
      <c r="G76" s="30"/>
      <c r="H76" s="122">
        <v>1.7</v>
      </c>
      <c r="I76" s="122">
        <v>1.85</v>
      </c>
      <c r="J76" s="122">
        <v>1.85</v>
      </c>
      <c r="K76" s="31"/>
    </row>
    <row r="77" spans="1:11" s="32" customFormat="1" ht="11.25" customHeight="1" x14ac:dyDescent="0.3">
      <c r="A77" s="34" t="s">
        <v>61</v>
      </c>
      <c r="B77" s="28"/>
      <c r="C77" s="29">
        <v>2</v>
      </c>
      <c r="D77" s="29">
        <v>1</v>
      </c>
      <c r="E77" s="29">
        <v>1</v>
      </c>
      <c r="F77" s="30"/>
      <c r="G77" s="30"/>
      <c r="H77" s="122">
        <v>0.05</v>
      </c>
      <c r="I77" s="122">
        <v>2.5000000000000001E-2</v>
      </c>
      <c r="J77" s="122">
        <v>2.5000000000000001E-2</v>
      </c>
      <c r="K77" s="31"/>
    </row>
    <row r="78" spans="1:11" s="32" customFormat="1" ht="11.25" customHeight="1" x14ac:dyDescent="0.3">
      <c r="A78" s="34" t="s">
        <v>62</v>
      </c>
      <c r="B78" s="28"/>
      <c r="C78" s="29">
        <v>63</v>
      </c>
      <c r="D78" s="29">
        <v>60</v>
      </c>
      <c r="E78" s="29">
        <v>63</v>
      </c>
      <c r="F78" s="30"/>
      <c r="G78" s="30"/>
      <c r="H78" s="122">
        <v>2.2050000000000001</v>
      </c>
      <c r="I78" s="122">
        <v>2.2050000000000001</v>
      </c>
      <c r="J78" s="122">
        <v>2.2000000000000002</v>
      </c>
      <c r="K78" s="31"/>
    </row>
    <row r="79" spans="1:11" s="32" customFormat="1" ht="11.25" customHeight="1" x14ac:dyDescent="0.3">
      <c r="A79" s="34" t="s">
        <v>63</v>
      </c>
      <c r="B79" s="28"/>
      <c r="C79" s="29">
        <v>880</v>
      </c>
      <c r="D79" s="29">
        <v>420</v>
      </c>
      <c r="E79" s="29">
        <v>660</v>
      </c>
      <c r="F79" s="30"/>
      <c r="G79" s="30"/>
      <c r="H79" s="122">
        <v>45.32</v>
      </c>
      <c r="I79" s="122">
        <v>26.4</v>
      </c>
      <c r="J79" s="122">
        <v>26.4</v>
      </c>
      <c r="K79" s="31"/>
    </row>
    <row r="80" spans="1:11" s="23" customFormat="1" ht="11.25" customHeight="1" x14ac:dyDescent="0.3">
      <c r="A80" s="41" t="s">
        <v>64</v>
      </c>
      <c r="B80" s="36"/>
      <c r="C80" s="37">
        <v>3068</v>
      </c>
      <c r="D80" s="37">
        <v>2635</v>
      </c>
      <c r="E80" s="37">
        <v>2941</v>
      </c>
      <c r="F80" s="38">
        <v>111.61290322580645</v>
      </c>
      <c r="G80" s="39"/>
      <c r="H80" s="123">
        <v>159.92099999999999</v>
      </c>
      <c r="I80" s="124">
        <v>94.259999999999991</v>
      </c>
      <c r="J80" s="124">
        <v>143.529</v>
      </c>
      <c r="K80" s="40">
        <v>152.26925525143221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142</v>
      </c>
      <c r="D82" s="29">
        <v>142</v>
      </c>
      <c r="E82" s="29">
        <v>142</v>
      </c>
      <c r="F82" s="30"/>
      <c r="G82" s="30"/>
      <c r="H82" s="122">
        <v>4.4950000000000001</v>
      </c>
      <c r="I82" s="122">
        <v>4.4950000000000001</v>
      </c>
      <c r="J82" s="122">
        <v>4.4950000000000001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124</v>
      </c>
      <c r="D83" s="29">
        <v>124</v>
      </c>
      <c r="E83" s="29">
        <v>124</v>
      </c>
      <c r="F83" s="30"/>
      <c r="G83" s="30"/>
      <c r="H83" s="122">
        <v>3.7320000000000002</v>
      </c>
      <c r="I83" s="122">
        <v>3.7320000000000002</v>
      </c>
      <c r="J83" s="122">
        <v>3.7320000000000002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266</v>
      </c>
      <c r="D84" s="37">
        <v>266</v>
      </c>
      <c r="E84" s="37">
        <v>266</v>
      </c>
      <c r="F84" s="38">
        <v>100</v>
      </c>
      <c r="G84" s="39"/>
      <c r="H84" s="123">
        <v>8.2270000000000003</v>
      </c>
      <c r="I84" s="124">
        <v>8.2270000000000003</v>
      </c>
      <c r="J84" s="124">
        <v>8.2270000000000003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6984</v>
      </c>
      <c r="D87" s="48">
        <v>6538</v>
      </c>
      <c r="E87" s="48">
        <v>6904</v>
      </c>
      <c r="F87" s="49">
        <v>105.59804221474457</v>
      </c>
      <c r="G87" s="39"/>
      <c r="H87" s="127">
        <v>387.90700000000004</v>
      </c>
      <c r="I87" s="128">
        <f>I84+I80+I70+I66+I64+I59+I52+I50+I39+I37+I31+I26+I24+I22+I17+I13+I15</f>
        <v>324.94399999999996</v>
      </c>
      <c r="J87" s="128">
        <v>378.99599999999998</v>
      </c>
      <c r="K87" s="49">
        <f>IF(AND(I87&gt;0,J87&gt;0),J87*100/I87,"")</f>
        <v>116.6342508247575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oja65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>
        <v>9</v>
      </c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42</v>
      </c>
      <c r="D9" s="29">
        <v>50</v>
      </c>
      <c r="E9" s="29">
        <v>13</v>
      </c>
      <c r="F9" s="30"/>
      <c r="G9" s="30"/>
      <c r="H9" s="122">
        <v>0.746</v>
      </c>
      <c r="I9" s="122">
        <v>0.76100000000000001</v>
      </c>
      <c r="J9" s="122">
        <v>0.19800000000000001</v>
      </c>
      <c r="K9" s="31"/>
    </row>
    <row r="10" spans="1:11" s="32" customFormat="1" ht="11.25" customHeight="1" x14ac:dyDescent="0.3">
      <c r="A10" s="34" t="s">
        <v>9</v>
      </c>
      <c r="B10" s="28"/>
      <c r="C10" s="29">
        <v>18</v>
      </c>
      <c r="D10" s="29">
        <v>16</v>
      </c>
      <c r="E10" s="29">
        <v>18</v>
      </c>
      <c r="F10" s="30"/>
      <c r="G10" s="30"/>
      <c r="H10" s="122">
        <v>0.29899999999999999</v>
      </c>
      <c r="I10" s="122">
        <v>0.26700000000000002</v>
      </c>
      <c r="J10" s="122">
        <v>0.29399999999999998</v>
      </c>
      <c r="K10" s="31"/>
    </row>
    <row r="11" spans="1:11" s="32" customFormat="1" ht="11.25" customHeight="1" x14ac:dyDescent="0.3">
      <c r="A11" s="27" t="s">
        <v>10</v>
      </c>
      <c r="B11" s="28"/>
      <c r="C11" s="29">
        <v>21</v>
      </c>
      <c r="D11" s="29">
        <v>20</v>
      </c>
      <c r="E11" s="29">
        <v>22</v>
      </c>
      <c r="F11" s="30"/>
      <c r="G11" s="30"/>
      <c r="H11" s="122">
        <v>0.34200000000000003</v>
      </c>
      <c r="I11" s="122">
        <v>0.36799999999999999</v>
      </c>
      <c r="J11" s="122">
        <v>0.40500000000000003</v>
      </c>
      <c r="K11" s="31"/>
    </row>
    <row r="12" spans="1:11" s="32" customFormat="1" ht="11.25" customHeight="1" x14ac:dyDescent="0.3">
      <c r="A12" s="34" t="s">
        <v>11</v>
      </c>
      <c r="B12" s="28"/>
      <c r="C12" s="29">
        <v>45</v>
      </c>
      <c r="D12" s="29">
        <v>60</v>
      </c>
      <c r="E12" s="29">
        <v>62</v>
      </c>
      <c r="F12" s="30"/>
      <c r="G12" s="30"/>
      <c r="H12" s="122">
        <v>0.628</v>
      </c>
      <c r="I12" s="122">
        <v>1.292</v>
      </c>
      <c r="J12" s="122">
        <v>1.302</v>
      </c>
      <c r="K12" s="31"/>
    </row>
    <row r="13" spans="1:11" s="23" customFormat="1" ht="11.25" customHeight="1" x14ac:dyDescent="0.3">
      <c r="A13" s="35" t="s">
        <v>12</v>
      </c>
      <c r="B13" s="36"/>
      <c r="C13" s="37">
        <v>126</v>
      </c>
      <c r="D13" s="37">
        <v>146</v>
      </c>
      <c r="E13" s="37">
        <v>115</v>
      </c>
      <c r="F13" s="38">
        <v>78.767123287671239</v>
      </c>
      <c r="G13" s="39"/>
      <c r="H13" s="123">
        <v>2.0150000000000001</v>
      </c>
      <c r="I13" s="124">
        <v>2.6879999999999997</v>
      </c>
      <c r="J13" s="124">
        <v>2.1989999999999998</v>
      </c>
      <c r="K13" s="40">
        <v>81.808035714285708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5</v>
      </c>
      <c r="D15" s="37">
        <v>6</v>
      </c>
      <c r="E15" s="37">
        <v>5</v>
      </c>
      <c r="F15" s="38">
        <v>83.333333333333329</v>
      </c>
      <c r="G15" s="39"/>
      <c r="H15" s="123">
        <v>0.10100000000000001</v>
      </c>
      <c r="I15" s="124">
        <v>7.4999999999999997E-2</v>
      </c>
      <c r="J15" s="124">
        <v>0.1</v>
      </c>
      <c r="K15" s="40">
        <v>133.33333333333334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</v>
      </c>
      <c r="D17" s="37">
        <v>1</v>
      </c>
      <c r="E17" s="37">
        <v>1</v>
      </c>
      <c r="F17" s="38">
        <v>100</v>
      </c>
      <c r="G17" s="39"/>
      <c r="H17" s="123">
        <v>0.05</v>
      </c>
      <c r="I17" s="124"/>
      <c r="J17" s="124">
        <v>1.0999999999999999E-2</v>
      </c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45</v>
      </c>
      <c r="D19" s="29"/>
      <c r="E19" s="29"/>
      <c r="F19" s="30"/>
      <c r="G19" s="30"/>
      <c r="H19" s="122">
        <v>1.0580000000000001</v>
      </c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68</v>
      </c>
      <c r="D20" s="29">
        <v>68</v>
      </c>
      <c r="E20" s="29"/>
      <c r="F20" s="30"/>
      <c r="G20" s="30"/>
      <c r="H20" s="122">
        <v>0.97699999999999998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106</v>
      </c>
      <c r="D21" s="29"/>
      <c r="E21" s="29"/>
      <c r="F21" s="30"/>
      <c r="G21" s="30"/>
      <c r="H21" s="122">
        <v>1.335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219</v>
      </c>
      <c r="D22" s="37">
        <v>68</v>
      </c>
      <c r="E22" s="37"/>
      <c r="F22" s="38"/>
      <c r="G22" s="39"/>
      <c r="H22" s="123">
        <v>3.37</v>
      </c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139</v>
      </c>
      <c r="D24" s="37">
        <v>121</v>
      </c>
      <c r="E24" s="37">
        <v>152</v>
      </c>
      <c r="F24" s="38">
        <v>125.6198347107438</v>
      </c>
      <c r="G24" s="39"/>
      <c r="H24" s="123">
        <v>3.4750000000000001</v>
      </c>
      <c r="I24" s="124">
        <v>3.0249999999999999</v>
      </c>
      <c r="J24" s="124">
        <v>3.8</v>
      </c>
      <c r="K24" s="40">
        <v>125.6198347107438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31</v>
      </c>
      <c r="D26" s="37">
        <v>20</v>
      </c>
      <c r="E26" s="37">
        <v>15</v>
      </c>
      <c r="F26" s="38">
        <v>75</v>
      </c>
      <c r="G26" s="39"/>
      <c r="H26" s="123">
        <v>0.85299999999999998</v>
      </c>
      <c r="I26" s="124">
        <v>0.74</v>
      </c>
      <c r="J26" s="124">
        <v>0.85</v>
      </c>
      <c r="K26" s="40">
        <v>114.86486486486487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</v>
      </c>
      <c r="D28" s="29">
        <v>2</v>
      </c>
      <c r="E28" s="29"/>
      <c r="F28" s="30"/>
      <c r="G28" s="30"/>
      <c r="H28" s="122">
        <v>4.3999999999999997E-2</v>
      </c>
      <c r="I28" s="122">
        <v>4.3999999999999997E-2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220</v>
      </c>
      <c r="D30" s="29">
        <v>223</v>
      </c>
      <c r="E30" s="29">
        <v>226</v>
      </c>
      <c r="F30" s="30"/>
      <c r="G30" s="30"/>
      <c r="H30" s="122">
        <v>6.0720000000000001</v>
      </c>
      <c r="I30" s="122">
        <v>6.12</v>
      </c>
      <c r="J30" s="122">
        <v>4.016</v>
      </c>
      <c r="K30" s="31"/>
    </row>
    <row r="31" spans="1:11" s="23" customFormat="1" ht="11.25" customHeight="1" x14ac:dyDescent="0.3">
      <c r="A31" s="41" t="s">
        <v>24</v>
      </c>
      <c r="B31" s="36"/>
      <c r="C31" s="37">
        <v>222</v>
      </c>
      <c r="D31" s="37">
        <v>225</v>
      </c>
      <c r="E31" s="37">
        <v>226</v>
      </c>
      <c r="F31" s="38">
        <v>100.44444444444444</v>
      </c>
      <c r="G31" s="39"/>
      <c r="H31" s="123">
        <v>6.1159999999999997</v>
      </c>
      <c r="I31" s="124">
        <v>6.1639999999999997</v>
      </c>
      <c r="J31" s="124">
        <v>4.016</v>
      </c>
      <c r="K31" s="40">
        <v>65.152498377676835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62</v>
      </c>
      <c r="D33" s="29">
        <v>52</v>
      </c>
      <c r="E33" s="29">
        <v>30</v>
      </c>
      <c r="F33" s="30"/>
      <c r="G33" s="30"/>
      <c r="H33" s="122">
        <v>1.4690000000000001</v>
      </c>
      <c r="I33" s="122">
        <v>1.2310000000000001</v>
      </c>
      <c r="J33" s="122">
        <v>0.69799999999999995</v>
      </c>
      <c r="K33" s="31"/>
    </row>
    <row r="34" spans="1:11" s="32" customFormat="1" ht="11.25" customHeight="1" x14ac:dyDescent="0.3">
      <c r="A34" s="34" t="s">
        <v>26</v>
      </c>
      <c r="B34" s="28"/>
      <c r="C34" s="29">
        <v>16</v>
      </c>
      <c r="D34" s="29">
        <v>21</v>
      </c>
      <c r="E34" s="29">
        <v>8</v>
      </c>
      <c r="F34" s="30"/>
      <c r="G34" s="30"/>
      <c r="H34" s="122">
        <v>0.40500000000000003</v>
      </c>
      <c r="I34" s="122">
        <v>0.53300000000000003</v>
      </c>
      <c r="J34" s="122">
        <v>0.34300000000000003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>
        <v>8</v>
      </c>
      <c r="F35" s="30"/>
      <c r="G35" s="30"/>
      <c r="H35" s="122"/>
      <c r="I35" s="122"/>
      <c r="J35" s="122">
        <v>2.4E-2</v>
      </c>
      <c r="K35" s="31"/>
    </row>
    <row r="36" spans="1:11" s="32" customFormat="1" ht="11.25" customHeight="1" x14ac:dyDescent="0.3">
      <c r="A36" s="34" t="s">
        <v>28</v>
      </c>
      <c r="B36" s="28"/>
      <c r="C36" s="29">
        <v>50</v>
      </c>
      <c r="D36" s="29">
        <v>96</v>
      </c>
      <c r="E36" s="29">
        <v>50</v>
      </c>
      <c r="F36" s="30"/>
      <c r="G36" s="30"/>
      <c r="H36" s="122">
        <v>1.1499999999999999</v>
      </c>
      <c r="I36" s="122">
        <v>2.1120000000000001</v>
      </c>
      <c r="J36" s="122">
        <v>1.1499999999999999</v>
      </c>
      <c r="K36" s="31"/>
    </row>
    <row r="37" spans="1:11" s="23" customFormat="1" ht="11.25" customHeight="1" x14ac:dyDescent="0.3">
      <c r="A37" s="35" t="s">
        <v>29</v>
      </c>
      <c r="B37" s="36"/>
      <c r="C37" s="37">
        <v>128</v>
      </c>
      <c r="D37" s="37">
        <v>169</v>
      </c>
      <c r="E37" s="37">
        <v>96</v>
      </c>
      <c r="F37" s="38">
        <v>56.80473372781065</v>
      </c>
      <c r="G37" s="39"/>
      <c r="H37" s="123">
        <v>3.024</v>
      </c>
      <c r="I37" s="124">
        <v>3.8760000000000003</v>
      </c>
      <c r="J37" s="124">
        <v>2.2149999999999999</v>
      </c>
      <c r="K37" s="40">
        <v>57.14654282765737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10</v>
      </c>
      <c r="D39" s="37">
        <v>8</v>
      </c>
      <c r="E39" s="37">
        <v>10</v>
      </c>
      <c r="F39" s="38">
        <v>125</v>
      </c>
      <c r="G39" s="39"/>
      <c r="H39" s="123">
        <v>0.08</v>
      </c>
      <c r="I39" s="124">
        <v>5.5E-2</v>
      </c>
      <c r="J39" s="124">
        <v>0.08</v>
      </c>
      <c r="K39" s="40">
        <v>145.45454545454547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26</v>
      </c>
      <c r="D41" s="29">
        <v>26</v>
      </c>
      <c r="E41" s="29">
        <v>34</v>
      </c>
      <c r="F41" s="30"/>
      <c r="G41" s="30"/>
      <c r="H41" s="122">
        <v>0.78</v>
      </c>
      <c r="I41" s="122">
        <v>0.78</v>
      </c>
      <c r="J41" s="122">
        <v>1.0029999999999999</v>
      </c>
      <c r="K41" s="31"/>
    </row>
    <row r="42" spans="1:11" s="32" customFormat="1" ht="11.25" customHeight="1" x14ac:dyDescent="0.3">
      <c r="A42" s="34" t="s">
        <v>32</v>
      </c>
      <c r="B42" s="28"/>
      <c r="C42" s="29">
        <v>4</v>
      </c>
      <c r="D42" s="29">
        <v>1</v>
      </c>
      <c r="E42" s="29">
        <v>3</v>
      </c>
      <c r="F42" s="30"/>
      <c r="G42" s="30"/>
      <c r="H42" s="122">
        <v>0.112</v>
      </c>
      <c r="I42" s="122">
        <v>0.112</v>
      </c>
      <c r="J42" s="122">
        <v>8.4000000000000005E-2</v>
      </c>
      <c r="K42" s="31"/>
    </row>
    <row r="43" spans="1:11" s="32" customFormat="1" ht="11.25" customHeight="1" x14ac:dyDescent="0.3">
      <c r="A43" s="34" t="s">
        <v>33</v>
      </c>
      <c r="B43" s="28"/>
      <c r="C43" s="29">
        <v>43</v>
      </c>
      <c r="D43" s="29">
        <v>43</v>
      </c>
      <c r="E43" s="29">
        <v>43</v>
      </c>
      <c r="F43" s="30"/>
      <c r="G43" s="30"/>
      <c r="H43" s="122">
        <v>0.86</v>
      </c>
      <c r="I43" s="122">
        <v>0.86</v>
      </c>
      <c r="J43" s="122">
        <v>0.92500000000000004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10</v>
      </c>
      <c r="D45" s="29">
        <v>10</v>
      </c>
      <c r="E45" s="29">
        <v>12</v>
      </c>
      <c r="F45" s="30"/>
      <c r="G45" s="30"/>
      <c r="H45" s="122">
        <v>0.255</v>
      </c>
      <c r="I45" s="122">
        <v>0.255</v>
      </c>
      <c r="J45" s="122">
        <v>0.39600000000000002</v>
      </c>
      <c r="K45" s="31"/>
    </row>
    <row r="46" spans="1:11" s="32" customFormat="1" ht="11.25" customHeight="1" x14ac:dyDescent="0.3">
      <c r="A46" s="34" t="s">
        <v>36</v>
      </c>
      <c r="B46" s="28"/>
      <c r="C46" s="29">
        <v>425</v>
      </c>
      <c r="D46" s="29">
        <v>422</v>
      </c>
      <c r="E46" s="29">
        <v>419</v>
      </c>
      <c r="F46" s="30"/>
      <c r="G46" s="30"/>
      <c r="H46" s="122">
        <v>14.875</v>
      </c>
      <c r="I46" s="122">
        <v>14.805</v>
      </c>
      <c r="J46" s="122">
        <v>14.246</v>
      </c>
      <c r="K46" s="31"/>
    </row>
    <row r="47" spans="1:11" s="32" customFormat="1" ht="11.25" customHeight="1" x14ac:dyDescent="0.3">
      <c r="A47" s="34" t="s">
        <v>37</v>
      </c>
      <c r="B47" s="28"/>
      <c r="C47" s="29">
        <v>14</v>
      </c>
      <c r="D47" s="29">
        <v>14</v>
      </c>
      <c r="E47" s="29">
        <v>17</v>
      </c>
      <c r="F47" s="30"/>
      <c r="G47" s="30"/>
      <c r="H47" s="122">
        <v>0.42</v>
      </c>
      <c r="I47" s="122">
        <v>0.42</v>
      </c>
      <c r="J47" s="122">
        <v>0.51</v>
      </c>
      <c r="K47" s="31"/>
    </row>
    <row r="48" spans="1:11" s="32" customFormat="1" ht="11.25" customHeight="1" x14ac:dyDescent="0.3">
      <c r="A48" s="34" t="s">
        <v>38</v>
      </c>
      <c r="B48" s="28"/>
      <c r="C48" s="29">
        <v>144</v>
      </c>
      <c r="D48" s="29">
        <v>142</v>
      </c>
      <c r="E48" s="29">
        <v>136</v>
      </c>
      <c r="F48" s="30"/>
      <c r="G48" s="30"/>
      <c r="H48" s="122">
        <v>4.32</v>
      </c>
      <c r="I48" s="122">
        <v>4.32</v>
      </c>
      <c r="J48" s="122">
        <v>6.12</v>
      </c>
      <c r="K48" s="31"/>
    </row>
    <row r="49" spans="1:11" s="32" customFormat="1" ht="11.25" customHeight="1" x14ac:dyDescent="0.3">
      <c r="A49" s="34" t="s">
        <v>39</v>
      </c>
      <c r="B49" s="28"/>
      <c r="C49" s="29">
        <v>1</v>
      </c>
      <c r="D49" s="29"/>
      <c r="E49" s="29">
        <v>1</v>
      </c>
      <c r="F49" s="30"/>
      <c r="G49" s="30"/>
      <c r="H49" s="122">
        <v>2.5000000000000001E-2</v>
      </c>
      <c r="I49" s="122">
        <v>2.5000000000000001E-2</v>
      </c>
      <c r="J49" s="122">
        <v>2.5000000000000001E-2</v>
      </c>
      <c r="K49" s="31"/>
    </row>
    <row r="50" spans="1:11" s="23" customFormat="1" ht="11.25" customHeight="1" x14ac:dyDescent="0.3">
      <c r="A50" s="41" t="s">
        <v>40</v>
      </c>
      <c r="B50" s="36"/>
      <c r="C50" s="37">
        <v>667</v>
      </c>
      <c r="D50" s="37">
        <v>658</v>
      </c>
      <c r="E50" s="37">
        <v>665</v>
      </c>
      <c r="F50" s="38">
        <v>101.06382978723404</v>
      </c>
      <c r="G50" s="39"/>
      <c r="H50" s="123">
        <v>21.647000000000002</v>
      </c>
      <c r="I50" s="124">
        <v>21.577000000000002</v>
      </c>
      <c r="J50" s="124">
        <v>23.309000000000001</v>
      </c>
      <c r="K50" s="40">
        <v>108.02706585716271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</v>
      </c>
      <c r="D52" s="37">
        <v>1</v>
      </c>
      <c r="E52" s="37">
        <v>1</v>
      </c>
      <c r="F52" s="38">
        <v>100</v>
      </c>
      <c r="G52" s="39"/>
      <c r="H52" s="123">
        <v>7.4999999999999997E-2</v>
      </c>
      <c r="I52" s="124">
        <v>6.8000000000000005E-2</v>
      </c>
      <c r="J52" s="124">
        <v>2.3E-2</v>
      </c>
      <c r="K52" s="40">
        <v>33.823529411764703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8</v>
      </c>
      <c r="D54" s="29"/>
      <c r="E54" s="29"/>
      <c r="F54" s="30"/>
      <c r="G54" s="30"/>
      <c r="H54" s="122">
        <v>0.224</v>
      </c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>
        <v>1</v>
      </c>
      <c r="E55" s="29">
        <v>2</v>
      </c>
      <c r="F55" s="30"/>
      <c r="G55" s="30"/>
      <c r="H55" s="122"/>
      <c r="I55" s="122">
        <v>1.9E-2</v>
      </c>
      <c r="J55" s="122">
        <v>5.8000000000000003E-2</v>
      </c>
      <c r="K55" s="31"/>
    </row>
    <row r="56" spans="1:11" s="32" customFormat="1" ht="11.25" customHeight="1" x14ac:dyDescent="0.3">
      <c r="A56" s="34" t="s">
        <v>44</v>
      </c>
      <c r="B56" s="28"/>
      <c r="C56" s="29">
        <v>4</v>
      </c>
      <c r="D56" s="29"/>
      <c r="E56" s="29">
        <v>7</v>
      </c>
      <c r="F56" s="30"/>
      <c r="G56" s="30"/>
      <c r="H56" s="122">
        <v>5.1999999999999998E-2</v>
      </c>
      <c r="I56" s="122"/>
      <c r="J56" s="122">
        <v>0.27500000000000002</v>
      </c>
      <c r="K56" s="31"/>
    </row>
    <row r="57" spans="1:11" s="32" customFormat="1" ht="11.25" customHeight="1" x14ac:dyDescent="0.3">
      <c r="A57" s="34" t="s">
        <v>45</v>
      </c>
      <c r="B57" s="28"/>
      <c r="C57" s="29">
        <v>4</v>
      </c>
      <c r="D57" s="29">
        <v>6</v>
      </c>
      <c r="E57" s="29">
        <v>4</v>
      </c>
      <c r="F57" s="30"/>
      <c r="G57" s="30"/>
      <c r="H57" s="122">
        <v>7.1999999999999995E-2</v>
      </c>
      <c r="I57" s="122">
        <v>3.5999999999999997E-2</v>
      </c>
      <c r="J57" s="122">
        <v>3.7999999999999999E-2</v>
      </c>
      <c r="K57" s="31"/>
    </row>
    <row r="58" spans="1:11" s="32" customFormat="1" ht="11.25" customHeight="1" x14ac:dyDescent="0.3">
      <c r="A58" s="34" t="s">
        <v>46</v>
      </c>
      <c r="B58" s="28"/>
      <c r="C58" s="29">
        <v>14</v>
      </c>
      <c r="D58" s="29">
        <v>14</v>
      </c>
      <c r="E58" s="29">
        <v>10</v>
      </c>
      <c r="F58" s="30"/>
      <c r="G58" s="30"/>
      <c r="H58" s="122">
        <v>0.63</v>
      </c>
      <c r="I58" s="122">
        <v>0.63</v>
      </c>
      <c r="J58" s="122">
        <v>0.26</v>
      </c>
      <c r="K58" s="31"/>
    </row>
    <row r="59" spans="1:11" s="23" customFormat="1" ht="11.25" customHeight="1" x14ac:dyDescent="0.3">
      <c r="A59" s="35" t="s">
        <v>47</v>
      </c>
      <c r="B59" s="36"/>
      <c r="C59" s="37">
        <v>30</v>
      </c>
      <c r="D59" s="37">
        <v>21</v>
      </c>
      <c r="E59" s="37">
        <v>23</v>
      </c>
      <c r="F59" s="38">
        <v>109.52380952380952</v>
      </c>
      <c r="G59" s="39"/>
      <c r="H59" s="123">
        <v>0.97799999999999998</v>
      </c>
      <c r="I59" s="124">
        <v>0.68500000000000005</v>
      </c>
      <c r="J59" s="124">
        <v>0.63100000000000001</v>
      </c>
      <c r="K59" s="40">
        <v>92.116788321167874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31</v>
      </c>
      <c r="D61" s="29">
        <v>40</v>
      </c>
      <c r="E61" s="29">
        <v>15</v>
      </c>
      <c r="F61" s="30"/>
      <c r="G61" s="30"/>
      <c r="H61" s="122">
        <v>1.55</v>
      </c>
      <c r="I61" s="122">
        <v>1.1000000000000001</v>
      </c>
      <c r="J61" s="122">
        <v>1.25</v>
      </c>
      <c r="K61" s="31"/>
    </row>
    <row r="62" spans="1:11" s="32" customFormat="1" ht="11.25" customHeight="1" x14ac:dyDescent="0.3">
      <c r="A62" s="34" t="s">
        <v>49</v>
      </c>
      <c r="B62" s="28"/>
      <c r="C62" s="29">
        <v>45</v>
      </c>
      <c r="D62" s="29">
        <v>42</v>
      </c>
      <c r="E62" s="29">
        <v>25</v>
      </c>
      <c r="F62" s="30"/>
      <c r="G62" s="30"/>
      <c r="H62" s="122">
        <v>1.125</v>
      </c>
      <c r="I62" s="122">
        <v>1.05</v>
      </c>
      <c r="J62" s="122">
        <v>0.59399999999999997</v>
      </c>
      <c r="K62" s="31"/>
    </row>
    <row r="63" spans="1:11" s="32" customFormat="1" ht="11.25" customHeight="1" x14ac:dyDescent="0.3">
      <c r="A63" s="34" t="s">
        <v>50</v>
      </c>
      <c r="B63" s="28"/>
      <c r="C63" s="29">
        <v>36</v>
      </c>
      <c r="D63" s="29">
        <v>36</v>
      </c>
      <c r="E63" s="29">
        <v>37</v>
      </c>
      <c r="F63" s="30"/>
      <c r="G63" s="30"/>
      <c r="H63" s="122">
        <v>1.008</v>
      </c>
      <c r="I63" s="122">
        <v>1.0209999999999999</v>
      </c>
      <c r="J63" s="122">
        <v>0.88100000000000001</v>
      </c>
      <c r="K63" s="31"/>
    </row>
    <row r="64" spans="1:11" s="23" customFormat="1" ht="11.25" customHeight="1" x14ac:dyDescent="0.3">
      <c r="A64" s="35" t="s">
        <v>51</v>
      </c>
      <c r="B64" s="36"/>
      <c r="C64" s="37">
        <v>112</v>
      </c>
      <c r="D64" s="37">
        <v>118</v>
      </c>
      <c r="E64" s="37">
        <v>77</v>
      </c>
      <c r="F64" s="38">
        <v>65.254237288135599</v>
      </c>
      <c r="G64" s="39"/>
      <c r="H64" s="123">
        <v>3.6829999999999998</v>
      </c>
      <c r="I64" s="124">
        <v>3.1710000000000003</v>
      </c>
      <c r="J64" s="124">
        <v>2.7249999999999996</v>
      </c>
      <c r="K64" s="40">
        <v>85.935036266162072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16</v>
      </c>
      <c r="D66" s="37">
        <v>70</v>
      </c>
      <c r="E66" s="37">
        <v>70</v>
      </c>
      <c r="F66" s="38">
        <v>100</v>
      </c>
      <c r="G66" s="39"/>
      <c r="H66" s="123">
        <v>0.46400000000000002</v>
      </c>
      <c r="I66" s="124">
        <v>2.0649999999999999</v>
      </c>
      <c r="J66" s="124">
        <v>1.925</v>
      </c>
      <c r="K66" s="40">
        <v>93.220338983050851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2</v>
      </c>
      <c r="D68" s="29">
        <v>2</v>
      </c>
      <c r="E68" s="29">
        <v>1</v>
      </c>
      <c r="F68" s="30"/>
      <c r="G68" s="30"/>
      <c r="H68" s="122">
        <v>6.9000000000000006E-2</v>
      </c>
      <c r="I68" s="122">
        <v>7.0000000000000007E-2</v>
      </c>
      <c r="J68" s="122">
        <v>0.03</v>
      </c>
      <c r="K68" s="31"/>
    </row>
    <row r="69" spans="1:11" s="32" customFormat="1" ht="11.25" customHeight="1" x14ac:dyDescent="0.3">
      <c r="A69" s="34" t="s">
        <v>54</v>
      </c>
      <c r="B69" s="28"/>
      <c r="C69" s="29">
        <v>25</v>
      </c>
      <c r="D69" s="29">
        <v>26</v>
      </c>
      <c r="E69" s="29">
        <v>30</v>
      </c>
      <c r="F69" s="30"/>
      <c r="G69" s="30"/>
      <c r="H69" s="122">
        <v>0.874</v>
      </c>
      <c r="I69" s="122">
        <v>0.875</v>
      </c>
      <c r="J69" s="122">
        <v>1</v>
      </c>
      <c r="K69" s="31"/>
    </row>
    <row r="70" spans="1:11" s="23" customFormat="1" ht="11.25" customHeight="1" x14ac:dyDescent="0.3">
      <c r="A70" s="35" t="s">
        <v>55</v>
      </c>
      <c r="B70" s="36"/>
      <c r="C70" s="37">
        <v>27</v>
      </c>
      <c r="D70" s="37">
        <v>28</v>
      </c>
      <c r="E70" s="37">
        <v>31</v>
      </c>
      <c r="F70" s="38">
        <v>110.71428571428571</v>
      </c>
      <c r="G70" s="39"/>
      <c r="H70" s="123">
        <v>0.94300000000000006</v>
      </c>
      <c r="I70" s="124">
        <v>0.94500000000000006</v>
      </c>
      <c r="J70" s="124">
        <v>1.03</v>
      </c>
      <c r="K70" s="40">
        <v>108.99470899470899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15</v>
      </c>
      <c r="D72" s="29">
        <v>15</v>
      </c>
      <c r="E72" s="29">
        <v>18</v>
      </c>
      <c r="F72" s="30"/>
      <c r="G72" s="30"/>
      <c r="H72" s="122">
        <v>0.24</v>
      </c>
      <c r="I72" s="122">
        <v>0.24</v>
      </c>
      <c r="J72" s="122">
        <v>0.28799999999999998</v>
      </c>
      <c r="K72" s="31"/>
    </row>
    <row r="73" spans="1:11" s="32" customFormat="1" ht="11.25" customHeight="1" x14ac:dyDescent="0.3">
      <c r="A73" s="34" t="s">
        <v>57</v>
      </c>
      <c r="B73" s="28"/>
      <c r="C73" s="29">
        <v>390</v>
      </c>
      <c r="D73" s="29">
        <v>390</v>
      </c>
      <c r="E73" s="29">
        <v>450</v>
      </c>
      <c r="F73" s="30"/>
      <c r="G73" s="30"/>
      <c r="H73" s="122">
        <v>8.2379999999999995</v>
      </c>
      <c r="I73" s="122">
        <v>8.52</v>
      </c>
      <c r="J73" s="122">
        <v>8.65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>
        <v>5.7000000000000002E-2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23</v>
      </c>
      <c r="D75" s="29">
        <v>24</v>
      </c>
      <c r="E75" s="29">
        <v>20</v>
      </c>
      <c r="F75" s="30"/>
      <c r="G75" s="30"/>
      <c r="H75" s="122">
        <v>0.76600000000000001</v>
      </c>
      <c r="I75" s="122">
        <v>0.77100000000000002</v>
      </c>
      <c r="J75" s="122">
        <v>0.5</v>
      </c>
      <c r="K75" s="31"/>
    </row>
    <row r="76" spans="1:11" s="32" customFormat="1" ht="11.25" customHeight="1" x14ac:dyDescent="0.3">
      <c r="A76" s="34" t="s">
        <v>60</v>
      </c>
      <c r="B76" s="28"/>
      <c r="C76" s="29">
        <v>60</v>
      </c>
      <c r="D76" s="29">
        <v>60</v>
      </c>
      <c r="E76" s="29">
        <v>48</v>
      </c>
      <c r="F76" s="30"/>
      <c r="G76" s="30"/>
      <c r="H76" s="122">
        <v>2.6</v>
      </c>
      <c r="I76" s="122">
        <v>2.6</v>
      </c>
      <c r="J76" s="122">
        <v>1.92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48</v>
      </c>
      <c r="D78" s="29">
        <v>40</v>
      </c>
      <c r="E78" s="29">
        <v>30</v>
      </c>
      <c r="F78" s="30"/>
      <c r="G78" s="30"/>
      <c r="H78" s="122">
        <v>1.2</v>
      </c>
      <c r="I78" s="122">
        <v>0.8</v>
      </c>
      <c r="J78" s="122">
        <v>0.6</v>
      </c>
      <c r="K78" s="31"/>
    </row>
    <row r="79" spans="1:11" s="32" customFormat="1" ht="11.25" customHeight="1" x14ac:dyDescent="0.3">
      <c r="A79" s="34" t="s">
        <v>63</v>
      </c>
      <c r="B79" s="28"/>
      <c r="C79" s="29">
        <v>180</v>
      </c>
      <c r="D79" s="29">
        <v>180</v>
      </c>
      <c r="E79" s="29">
        <v>120</v>
      </c>
      <c r="F79" s="30"/>
      <c r="G79" s="30"/>
      <c r="H79" s="122">
        <v>4.95</v>
      </c>
      <c r="I79" s="122">
        <v>7.2</v>
      </c>
      <c r="J79" s="122">
        <v>4.2</v>
      </c>
      <c r="K79" s="31"/>
    </row>
    <row r="80" spans="1:11" s="23" customFormat="1" ht="11.25" customHeight="1" x14ac:dyDescent="0.3">
      <c r="A80" s="41" t="s">
        <v>64</v>
      </c>
      <c r="B80" s="36"/>
      <c r="C80" s="37">
        <v>716</v>
      </c>
      <c r="D80" s="37">
        <v>709</v>
      </c>
      <c r="E80" s="37">
        <v>686</v>
      </c>
      <c r="F80" s="38">
        <v>96.755994358251058</v>
      </c>
      <c r="G80" s="39"/>
      <c r="H80" s="123">
        <v>17.994</v>
      </c>
      <c r="I80" s="124">
        <v>20.188000000000002</v>
      </c>
      <c r="J80" s="124">
        <v>16.158000000000001</v>
      </c>
      <c r="K80" s="40">
        <v>80.03764612641173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87</v>
      </c>
      <c r="D82" s="29">
        <v>89</v>
      </c>
      <c r="E82" s="29">
        <v>87</v>
      </c>
      <c r="F82" s="30"/>
      <c r="G82" s="30"/>
      <c r="H82" s="122">
        <v>1.9119999999999999</v>
      </c>
      <c r="I82" s="122">
        <v>1.966</v>
      </c>
      <c r="J82" s="122">
        <v>1.9119999999999999</v>
      </c>
      <c r="K82" s="31"/>
    </row>
    <row r="83" spans="1:11" s="32" customFormat="1" ht="11.25" customHeight="1" x14ac:dyDescent="0.3">
      <c r="A83" s="34" t="s">
        <v>66</v>
      </c>
      <c r="B83" s="28"/>
      <c r="C83" s="29">
        <v>159</v>
      </c>
      <c r="D83" s="29">
        <v>134</v>
      </c>
      <c r="E83" s="29">
        <v>159</v>
      </c>
      <c r="F83" s="30"/>
      <c r="G83" s="30"/>
      <c r="H83" s="122">
        <v>3.4950000000000001</v>
      </c>
      <c r="I83" s="122">
        <v>2.95</v>
      </c>
      <c r="J83" s="122">
        <v>3.4950000000000001</v>
      </c>
      <c r="K83" s="31"/>
    </row>
    <row r="84" spans="1:11" s="23" customFormat="1" ht="11.25" customHeight="1" x14ac:dyDescent="0.3">
      <c r="A84" s="35" t="s">
        <v>67</v>
      </c>
      <c r="B84" s="36"/>
      <c r="C84" s="37">
        <v>246</v>
      </c>
      <c r="D84" s="37">
        <v>223</v>
      </c>
      <c r="E84" s="37">
        <v>246</v>
      </c>
      <c r="F84" s="38">
        <v>110.31390134529148</v>
      </c>
      <c r="G84" s="39"/>
      <c r="H84" s="123">
        <v>5.407</v>
      </c>
      <c r="I84" s="124">
        <v>4.9160000000000004</v>
      </c>
      <c r="J84" s="124">
        <v>5.407</v>
      </c>
      <c r="K84" s="40">
        <v>109.98779495524818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2698</v>
      </c>
      <c r="D87" s="48">
        <v>2592</v>
      </c>
      <c r="E87" s="48">
        <v>2419</v>
      </c>
      <c r="F87" s="49">
        <v>93.325617283950621</v>
      </c>
      <c r="G87" s="39"/>
      <c r="H87" s="127">
        <v>70.274999999999991</v>
      </c>
      <c r="I87" s="128">
        <v>70.238</v>
      </c>
      <c r="J87" s="128">
        <v>64.478999999999999</v>
      </c>
      <c r="K87" s="49">
        <v>91.800734645063926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oja66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1.1000000000000001</v>
      </c>
      <c r="I9" s="122">
        <v>0.82499999999999996</v>
      </c>
      <c r="J9" s="122">
        <v>1.01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0.03</v>
      </c>
      <c r="I10" s="122">
        <v>0.03</v>
      </c>
      <c r="J10" s="122">
        <v>2.9000000000000001E-2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0.03</v>
      </c>
      <c r="I11" s="122">
        <v>4.2999999999999997E-2</v>
      </c>
      <c r="J11" s="122">
        <v>0.02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0.39500000000000002</v>
      </c>
      <c r="I12" s="122">
        <v>0.29799999999999999</v>
      </c>
      <c r="J12" s="122">
        <v>0.32200000000000001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1.5550000000000002</v>
      </c>
      <c r="I13" s="124">
        <v>1.196</v>
      </c>
      <c r="J13" s="124">
        <v>1.381</v>
      </c>
      <c r="K13" s="40">
        <v>115.46822742474916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>
        <v>6.0000000000000001E-3</v>
      </c>
      <c r="J15" s="124">
        <v>2.4E-2</v>
      </c>
      <c r="K15" s="40">
        <v>400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>
        <v>3.0000000000000001E-3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>
        <v>3.0000000000000001E-3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7.0000000000000007E-2</v>
      </c>
      <c r="I33" s="122">
        <v>7.0000000000000007E-2</v>
      </c>
      <c r="J33" s="122">
        <v>7.0000000000000007E-2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38.020000000000003</v>
      </c>
      <c r="I36" s="122">
        <v>26.893999999999998</v>
      </c>
      <c r="J36" s="122">
        <v>37.219000000000001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38.090000000000003</v>
      </c>
      <c r="I37" s="124">
        <v>26.963999999999999</v>
      </c>
      <c r="J37" s="124">
        <v>37.289000000000001</v>
      </c>
      <c r="K37" s="40">
        <v>138.29179646936657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6.77</v>
      </c>
      <c r="I39" s="124">
        <v>6.19</v>
      </c>
      <c r="J39" s="124">
        <v>6.8150000000000004</v>
      </c>
      <c r="K39" s="40">
        <v>110.09693053311793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222.108</v>
      </c>
      <c r="I61" s="122">
        <v>185.70400000000001</v>
      </c>
      <c r="J61" s="122">
        <v>193.62200000000001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119.21899999999999</v>
      </c>
      <c r="I62" s="122">
        <v>124.083</v>
      </c>
      <c r="J62" s="122">
        <v>131.58500000000001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1268.011</v>
      </c>
      <c r="I63" s="122">
        <v>1106.768</v>
      </c>
      <c r="J63" s="122">
        <v>974.26599999999996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1609.338</v>
      </c>
      <c r="I64" s="124">
        <v>1416.5550000000001</v>
      </c>
      <c r="J64" s="124">
        <v>1299.473</v>
      </c>
      <c r="K64" s="40">
        <v>91.734736738072286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127.09399999999999</v>
      </c>
      <c r="I66" s="124">
        <v>108.35</v>
      </c>
      <c r="J66" s="124">
        <v>105.8</v>
      </c>
      <c r="K66" s="40">
        <v>97.646515920627607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1.2</v>
      </c>
      <c r="I68" s="122">
        <v>0.95499999999999996</v>
      </c>
      <c r="J68" s="122">
        <v>1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0.1</v>
      </c>
      <c r="I69" s="122">
        <v>8.5000000000000006E-2</v>
      </c>
      <c r="J69" s="122">
        <v>0.1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1.3</v>
      </c>
      <c r="I70" s="124">
        <v>1.04</v>
      </c>
      <c r="J70" s="124">
        <v>1.1000000000000001</v>
      </c>
      <c r="K70" s="40">
        <v>105.76923076923077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147.48500000000001</v>
      </c>
      <c r="I72" s="122">
        <v>87.947999999999993</v>
      </c>
      <c r="J72" s="122">
        <v>89.167000000000002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44.652000000000001</v>
      </c>
      <c r="I73" s="122">
        <v>51.237000000000002</v>
      </c>
      <c r="J73" s="122">
        <v>49.48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412.38400000000001</v>
      </c>
      <c r="I74" s="122">
        <v>228.017</v>
      </c>
      <c r="J74" s="122">
        <v>181.47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11.853999999999999</v>
      </c>
      <c r="I75" s="122">
        <v>6.2830000000000004</v>
      </c>
      <c r="J75" s="122">
        <v>4.55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271.68200000000002</v>
      </c>
      <c r="I76" s="122">
        <v>206.28700000000001</v>
      </c>
      <c r="J76" s="122">
        <v>233.333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2.8000000000000001E-2</v>
      </c>
      <c r="I77" s="122">
        <v>2.8000000000000001E-2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64.930999999999997</v>
      </c>
      <c r="I78" s="122">
        <v>43.877000000000002</v>
      </c>
      <c r="J78" s="122">
        <v>55.37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819.34299999999996</v>
      </c>
      <c r="I79" s="122">
        <v>687.42100000000005</v>
      </c>
      <c r="J79" s="122">
        <v>544.44000000000005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1772.3589999999999</v>
      </c>
      <c r="I80" s="124">
        <v>1311.098</v>
      </c>
      <c r="J80" s="124">
        <v>1157.81</v>
      </c>
      <c r="K80" s="40">
        <v>88.308425457135925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8.33</v>
      </c>
      <c r="I82" s="122">
        <v>8.3379999999999992</v>
      </c>
      <c r="J82" s="122">
        <v>8.3379999999999992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2.8</v>
      </c>
      <c r="I83" s="122">
        <v>3.5790000000000002</v>
      </c>
      <c r="J83" s="122">
        <v>3.5790000000000002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11.129999999999999</v>
      </c>
      <c r="I84" s="124">
        <v>11.917</v>
      </c>
      <c r="J84" s="124">
        <v>11.917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3567.636</v>
      </c>
      <c r="I87" s="128">
        <v>2883.319</v>
      </c>
      <c r="J87" s="128">
        <v>2621.6089999999999</v>
      </c>
      <c r="K87" s="49">
        <v>90.923307480025613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1635</v>
      </c>
      <c r="D9" s="29">
        <v>1392</v>
      </c>
      <c r="E9" s="29">
        <v>1391</v>
      </c>
      <c r="F9" s="30"/>
      <c r="G9" s="30"/>
      <c r="H9" s="122">
        <v>5.1580000000000004</v>
      </c>
      <c r="I9" s="122">
        <v>5.4960000000000004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3498</v>
      </c>
      <c r="D10" s="29">
        <v>2050</v>
      </c>
      <c r="E10" s="29">
        <v>2050</v>
      </c>
      <c r="F10" s="30"/>
      <c r="G10" s="30"/>
      <c r="H10" s="122">
        <v>9.532</v>
      </c>
      <c r="I10" s="122">
        <v>5.4850000000000003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8140</v>
      </c>
      <c r="D11" s="29">
        <v>9123</v>
      </c>
      <c r="E11" s="29">
        <v>9123</v>
      </c>
      <c r="F11" s="30"/>
      <c r="G11" s="30"/>
      <c r="H11" s="122">
        <v>24.338999999999999</v>
      </c>
      <c r="I11" s="122">
        <v>20.201000000000001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175</v>
      </c>
      <c r="D12" s="29">
        <v>241</v>
      </c>
      <c r="E12" s="29">
        <v>241</v>
      </c>
      <c r="F12" s="30"/>
      <c r="G12" s="30"/>
      <c r="H12" s="122">
        <v>0.40600000000000003</v>
      </c>
      <c r="I12" s="122">
        <v>0.42499999999999999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13448</v>
      </c>
      <c r="D13" s="37">
        <v>12806</v>
      </c>
      <c r="E13" s="37">
        <v>12805</v>
      </c>
      <c r="F13" s="38">
        <v>99.99219116039356</v>
      </c>
      <c r="G13" s="39"/>
      <c r="H13" s="123">
        <v>39.434999999999995</v>
      </c>
      <c r="I13" s="124">
        <v>31.607000000000003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>
        <v>56</v>
      </c>
      <c r="D15" s="37">
        <v>65</v>
      </c>
      <c r="E15" s="37">
        <v>65</v>
      </c>
      <c r="F15" s="38">
        <v>100</v>
      </c>
      <c r="G15" s="39"/>
      <c r="H15" s="123">
        <v>0.106</v>
      </c>
      <c r="I15" s="124">
        <v>0.11700000000000001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770</v>
      </c>
      <c r="D17" s="37">
        <v>834</v>
      </c>
      <c r="E17" s="37">
        <v>748</v>
      </c>
      <c r="F17" s="38">
        <v>89.68824940047962</v>
      </c>
      <c r="G17" s="39"/>
      <c r="H17" s="123">
        <v>1.9950000000000001</v>
      </c>
      <c r="I17" s="124">
        <v>1.5009999999999999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20804</v>
      </c>
      <c r="D19" s="29">
        <v>18315</v>
      </c>
      <c r="E19" s="29">
        <v>19324</v>
      </c>
      <c r="F19" s="30"/>
      <c r="G19" s="30"/>
      <c r="H19" s="122">
        <v>93.617999999999995</v>
      </c>
      <c r="I19" s="122">
        <v>106.292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>
        <v>1</v>
      </c>
      <c r="D20" s="29"/>
      <c r="E20" s="29"/>
      <c r="F20" s="30"/>
      <c r="G20" s="30"/>
      <c r="H20" s="122">
        <v>4.0000000000000001E-3</v>
      </c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20805</v>
      </c>
      <c r="D22" s="37">
        <v>18315</v>
      </c>
      <c r="E22" s="37">
        <v>19324</v>
      </c>
      <c r="F22" s="38">
        <v>105.50914550914551</v>
      </c>
      <c r="G22" s="39"/>
      <c r="H22" s="123">
        <v>93.622</v>
      </c>
      <c r="I22" s="124">
        <v>106.292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84286</v>
      </c>
      <c r="D24" s="37">
        <v>81679</v>
      </c>
      <c r="E24" s="37">
        <v>80200</v>
      </c>
      <c r="F24" s="38">
        <v>98.189253051579968</v>
      </c>
      <c r="G24" s="39"/>
      <c r="H24" s="123">
        <v>345.07</v>
      </c>
      <c r="I24" s="124">
        <v>311.05799999999999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27309</v>
      </c>
      <c r="D26" s="37">
        <v>25020</v>
      </c>
      <c r="E26" s="37">
        <v>26025</v>
      </c>
      <c r="F26" s="38">
        <v>104.01678657074341</v>
      </c>
      <c r="G26" s="39"/>
      <c r="H26" s="123">
        <v>130.96700000000001</v>
      </c>
      <c r="I26" s="124">
        <v>72.040000000000006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85680</v>
      </c>
      <c r="D28" s="29">
        <v>83648</v>
      </c>
      <c r="E28" s="29">
        <v>82500</v>
      </c>
      <c r="F28" s="30"/>
      <c r="G28" s="30"/>
      <c r="H28" s="122">
        <v>268.577</v>
      </c>
      <c r="I28" s="122">
        <v>235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44907</v>
      </c>
      <c r="D29" s="29">
        <v>43577</v>
      </c>
      <c r="E29" s="29">
        <v>44850</v>
      </c>
      <c r="F29" s="30"/>
      <c r="G29" s="30"/>
      <c r="H29" s="122">
        <v>86.047999999999988</v>
      </c>
      <c r="I29" s="122">
        <v>58.77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128563</v>
      </c>
      <c r="D30" s="29">
        <v>122069</v>
      </c>
      <c r="E30" s="29">
        <v>120000</v>
      </c>
      <c r="F30" s="30"/>
      <c r="G30" s="30"/>
      <c r="H30" s="122">
        <v>337.83299999999997</v>
      </c>
      <c r="I30" s="122">
        <v>223.596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259150</v>
      </c>
      <c r="D31" s="37">
        <v>249294</v>
      </c>
      <c r="E31" s="37">
        <v>247350</v>
      </c>
      <c r="F31" s="38">
        <v>99.220197838696478</v>
      </c>
      <c r="G31" s="39"/>
      <c r="H31" s="123">
        <v>692.45799999999997</v>
      </c>
      <c r="I31" s="124">
        <v>517.36599999999999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24783</v>
      </c>
      <c r="D33" s="29">
        <v>24154</v>
      </c>
      <c r="E33" s="29">
        <v>19300</v>
      </c>
      <c r="F33" s="30"/>
      <c r="G33" s="30"/>
      <c r="H33" s="122">
        <v>76.260000000000005</v>
      </c>
      <c r="I33" s="122">
        <v>37.573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13838</v>
      </c>
      <c r="D34" s="29">
        <v>15530</v>
      </c>
      <c r="E34" s="29">
        <v>9518</v>
      </c>
      <c r="F34" s="30"/>
      <c r="G34" s="30"/>
      <c r="H34" s="122">
        <v>54.941999999999993</v>
      </c>
      <c r="I34" s="122">
        <v>23.016999999999999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56847</v>
      </c>
      <c r="D35" s="29">
        <v>57322</v>
      </c>
      <c r="E35" s="29">
        <v>57362</v>
      </c>
      <c r="F35" s="30"/>
      <c r="G35" s="30"/>
      <c r="H35" s="122">
        <v>213.69399999999999</v>
      </c>
      <c r="I35" s="122">
        <v>120.643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6310</v>
      </c>
      <c r="D36" s="29">
        <v>6310</v>
      </c>
      <c r="E36" s="29">
        <v>5993</v>
      </c>
      <c r="F36" s="30"/>
      <c r="G36" s="30"/>
      <c r="H36" s="122">
        <v>13.797000000000001</v>
      </c>
      <c r="I36" s="122">
        <v>4.9640000000000004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101778</v>
      </c>
      <c r="D37" s="37">
        <v>103316</v>
      </c>
      <c r="E37" s="37">
        <v>92173</v>
      </c>
      <c r="F37" s="38">
        <v>89.214642456153939</v>
      </c>
      <c r="G37" s="39"/>
      <c r="H37" s="123">
        <v>358.69299999999998</v>
      </c>
      <c r="I37" s="124">
        <v>186.197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5096</v>
      </c>
      <c r="D39" s="37">
        <v>5020</v>
      </c>
      <c r="E39" s="37">
        <v>4860</v>
      </c>
      <c r="F39" s="38">
        <v>96.812749003984067</v>
      </c>
      <c r="G39" s="39"/>
      <c r="H39" s="123">
        <v>8.6630000000000003</v>
      </c>
      <c r="I39" s="124">
        <v>8.33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36151</v>
      </c>
      <c r="D41" s="29">
        <v>29193</v>
      </c>
      <c r="E41" s="29">
        <v>29265</v>
      </c>
      <c r="F41" s="30"/>
      <c r="G41" s="30"/>
      <c r="H41" s="122">
        <v>75.418999999999997</v>
      </c>
      <c r="I41" s="122">
        <v>38.445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211245</v>
      </c>
      <c r="D42" s="29">
        <v>185670</v>
      </c>
      <c r="E42" s="29">
        <v>207936</v>
      </c>
      <c r="F42" s="30"/>
      <c r="G42" s="30"/>
      <c r="H42" s="122">
        <v>713.60700000000008</v>
      </c>
      <c r="I42" s="122">
        <v>504.87099999999998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59097</v>
      </c>
      <c r="D43" s="29">
        <v>45483</v>
      </c>
      <c r="E43" s="29">
        <v>44030</v>
      </c>
      <c r="F43" s="30"/>
      <c r="G43" s="30"/>
      <c r="H43" s="122">
        <v>199.46200000000002</v>
      </c>
      <c r="I43" s="122">
        <v>139.434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137192</v>
      </c>
      <c r="D44" s="29">
        <v>116681</v>
      </c>
      <c r="E44" s="29">
        <v>121686</v>
      </c>
      <c r="F44" s="30"/>
      <c r="G44" s="30"/>
      <c r="H44" s="122">
        <v>503.48600000000005</v>
      </c>
      <c r="I44" s="122">
        <v>351.47500000000002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70526</v>
      </c>
      <c r="D45" s="29">
        <v>57532</v>
      </c>
      <c r="E45" s="29">
        <v>63025</v>
      </c>
      <c r="F45" s="30"/>
      <c r="G45" s="30"/>
      <c r="H45" s="122">
        <v>207.31399999999999</v>
      </c>
      <c r="I45" s="122">
        <v>159.13399999999999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69503</v>
      </c>
      <c r="D46" s="29">
        <v>63989</v>
      </c>
      <c r="E46" s="29">
        <v>67050</v>
      </c>
      <c r="F46" s="30"/>
      <c r="G46" s="30"/>
      <c r="H46" s="122">
        <v>166.73500000000001</v>
      </c>
      <c r="I46" s="122">
        <v>104.54600000000001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111510</v>
      </c>
      <c r="D47" s="29">
        <v>92862</v>
      </c>
      <c r="E47" s="29">
        <v>78210</v>
      </c>
      <c r="F47" s="30"/>
      <c r="G47" s="30"/>
      <c r="H47" s="122">
        <v>256.33099999999996</v>
      </c>
      <c r="I47" s="122">
        <v>97.989000000000004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123250</v>
      </c>
      <c r="D48" s="29">
        <v>106498</v>
      </c>
      <c r="E48" s="29">
        <v>106800</v>
      </c>
      <c r="F48" s="30"/>
      <c r="G48" s="30"/>
      <c r="H48" s="122">
        <v>360.024</v>
      </c>
      <c r="I48" s="122">
        <v>228.21100000000001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76821</v>
      </c>
      <c r="D49" s="29">
        <v>55787</v>
      </c>
      <c r="E49" s="29">
        <v>55814</v>
      </c>
      <c r="F49" s="30"/>
      <c r="G49" s="30"/>
      <c r="H49" s="122">
        <v>147.18</v>
      </c>
      <c r="I49" s="122">
        <v>114.619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895295</v>
      </c>
      <c r="D50" s="37">
        <v>753695</v>
      </c>
      <c r="E50" s="37">
        <v>773816</v>
      </c>
      <c r="F50" s="38">
        <v>102.66964753647032</v>
      </c>
      <c r="G50" s="39"/>
      <c r="H50" s="123">
        <v>2629.558</v>
      </c>
      <c r="I50" s="124">
        <v>1738.7239999999999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27958</v>
      </c>
      <c r="D52" s="37">
        <v>26598</v>
      </c>
      <c r="E52" s="37">
        <v>19579</v>
      </c>
      <c r="F52" s="38">
        <v>73.610797804346191</v>
      </c>
      <c r="G52" s="39"/>
      <c r="H52" s="123">
        <v>78.198999999999998</v>
      </c>
      <c r="I52" s="124">
        <v>26.81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71750</v>
      </c>
      <c r="D54" s="29">
        <v>62507</v>
      </c>
      <c r="E54" s="29">
        <v>62750</v>
      </c>
      <c r="F54" s="30"/>
      <c r="G54" s="30"/>
      <c r="H54" s="122">
        <v>226.126</v>
      </c>
      <c r="I54" s="122">
        <v>135.92500000000001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50674</v>
      </c>
      <c r="D55" s="29">
        <v>45312</v>
      </c>
      <c r="E55" s="29">
        <v>45312</v>
      </c>
      <c r="F55" s="30"/>
      <c r="G55" s="30"/>
      <c r="H55" s="122">
        <v>142.154</v>
      </c>
      <c r="I55" s="122">
        <v>44.823999999999998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52562</v>
      </c>
      <c r="D56" s="29">
        <v>47650</v>
      </c>
      <c r="E56" s="29">
        <v>46550</v>
      </c>
      <c r="F56" s="30"/>
      <c r="G56" s="30"/>
      <c r="H56" s="122">
        <v>108.17</v>
      </c>
      <c r="I56" s="122">
        <v>41.61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77026</v>
      </c>
      <c r="D57" s="29">
        <v>75470</v>
      </c>
      <c r="E57" s="29">
        <v>69384</v>
      </c>
      <c r="F57" s="30"/>
      <c r="G57" s="30"/>
      <c r="H57" s="122">
        <v>250.91399999999999</v>
      </c>
      <c r="I57" s="122">
        <v>142.22499999999999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57973</v>
      </c>
      <c r="D58" s="29">
        <v>52874</v>
      </c>
      <c r="E58" s="29">
        <v>52900</v>
      </c>
      <c r="F58" s="30"/>
      <c r="G58" s="30"/>
      <c r="H58" s="122">
        <v>126.902</v>
      </c>
      <c r="I58" s="122">
        <v>42.808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309985</v>
      </c>
      <c r="D59" s="37">
        <v>283813</v>
      </c>
      <c r="E59" s="37">
        <v>276896</v>
      </c>
      <c r="F59" s="38">
        <v>97.562831864643272</v>
      </c>
      <c r="G59" s="39"/>
      <c r="H59" s="123">
        <v>854.26600000000008</v>
      </c>
      <c r="I59" s="124">
        <v>407.39200000000005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1482</v>
      </c>
      <c r="D61" s="29">
        <v>1412</v>
      </c>
      <c r="E61" s="29">
        <v>1425</v>
      </c>
      <c r="F61" s="30"/>
      <c r="G61" s="30"/>
      <c r="H61" s="122">
        <v>3.4820000000000002</v>
      </c>
      <c r="I61" s="122">
        <v>1.498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720</v>
      </c>
      <c r="D62" s="29">
        <v>883</v>
      </c>
      <c r="E62" s="29">
        <v>883</v>
      </c>
      <c r="F62" s="30"/>
      <c r="G62" s="30"/>
      <c r="H62" s="122">
        <v>1.117</v>
      </c>
      <c r="I62" s="122">
        <v>0.66300000000000003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2898</v>
      </c>
      <c r="D63" s="29">
        <v>2751</v>
      </c>
      <c r="E63" s="29">
        <v>2751</v>
      </c>
      <c r="F63" s="30"/>
      <c r="G63" s="30"/>
      <c r="H63" s="122">
        <v>5.3320000000000007</v>
      </c>
      <c r="I63" s="122">
        <v>1.1120000000000001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5100</v>
      </c>
      <c r="D64" s="37">
        <v>5046</v>
      </c>
      <c r="E64" s="37">
        <v>5059</v>
      </c>
      <c r="F64" s="38">
        <v>100.25762980578676</v>
      </c>
      <c r="G64" s="39"/>
      <c r="H64" s="123">
        <v>9.9310000000000009</v>
      </c>
      <c r="I64" s="124">
        <v>3.2730000000000001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11560</v>
      </c>
      <c r="D66" s="37">
        <v>11550</v>
      </c>
      <c r="E66" s="37">
        <v>8439</v>
      </c>
      <c r="F66" s="38">
        <v>73.064935064935071</v>
      </c>
      <c r="G66" s="39"/>
      <c r="H66" s="123">
        <v>24.541999999999998</v>
      </c>
      <c r="I66" s="124">
        <v>6.86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80536</v>
      </c>
      <c r="D68" s="29">
        <v>48600</v>
      </c>
      <c r="E68" s="29">
        <v>71000</v>
      </c>
      <c r="F68" s="30"/>
      <c r="G68" s="30"/>
      <c r="H68" s="122">
        <v>229.072</v>
      </c>
      <c r="I68" s="122">
        <v>94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4685</v>
      </c>
      <c r="D69" s="29">
        <v>2660</v>
      </c>
      <c r="E69" s="29">
        <v>4700</v>
      </c>
      <c r="F69" s="30"/>
      <c r="G69" s="30"/>
      <c r="H69" s="122">
        <v>14.682</v>
      </c>
      <c r="I69" s="122">
        <v>6.3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85221</v>
      </c>
      <c r="D70" s="37">
        <v>51260</v>
      </c>
      <c r="E70" s="37">
        <v>75700</v>
      </c>
      <c r="F70" s="38">
        <v>147.67850175575498</v>
      </c>
      <c r="G70" s="39"/>
      <c r="H70" s="123">
        <v>243.75399999999999</v>
      </c>
      <c r="I70" s="124">
        <v>100.3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3110</v>
      </c>
      <c r="D72" s="29">
        <v>2248</v>
      </c>
      <c r="E72" s="29">
        <v>2248</v>
      </c>
      <c r="F72" s="30"/>
      <c r="G72" s="30"/>
      <c r="H72" s="122">
        <v>3.496</v>
      </c>
      <c r="I72" s="122">
        <v>0.44400000000000001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58398</v>
      </c>
      <c r="D73" s="29">
        <v>57320</v>
      </c>
      <c r="E73" s="29">
        <v>57630</v>
      </c>
      <c r="F73" s="30"/>
      <c r="G73" s="30"/>
      <c r="H73" s="122">
        <v>149.52699999999999</v>
      </c>
      <c r="I73" s="122">
        <v>146.36699999999999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67228</v>
      </c>
      <c r="D74" s="29">
        <v>62500</v>
      </c>
      <c r="E74" s="29">
        <v>58000</v>
      </c>
      <c r="F74" s="30"/>
      <c r="G74" s="30"/>
      <c r="H74" s="122">
        <v>159.16300000000001</v>
      </c>
      <c r="I74" s="122">
        <v>95.09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13902</v>
      </c>
      <c r="D75" s="29">
        <v>11799</v>
      </c>
      <c r="E75" s="29">
        <v>11769</v>
      </c>
      <c r="F75" s="30"/>
      <c r="G75" s="30"/>
      <c r="H75" s="122">
        <v>13.394</v>
      </c>
      <c r="I75" s="122">
        <v>6.9409999999999998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14185</v>
      </c>
      <c r="D76" s="29">
        <v>14700</v>
      </c>
      <c r="E76" s="29">
        <v>14775</v>
      </c>
      <c r="F76" s="30"/>
      <c r="G76" s="30"/>
      <c r="H76" s="122">
        <v>40.959000000000003</v>
      </c>
      <c r="I76" s="122">
        <v>24.37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7533</v>
      </c>
      <c r="D77" s="29">
        <v>8597</v>
      </c>
      <c r="E77" s="29">
        <v>8661</v>
      </c>
      <c r="F77" s="30"/>
      <c r="G77" s="30"/>
      <c r="H77" s="122">
        <v>17.655000000000001</v>
      </c>
      <c r="I77" s="122">
        <v>8.3510000000000009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18273</v>
      </c>
      <c r="D78" s="29">
        <v>18564</v>
      </c>
      <c r="E78" s="29">
        <v>18564</v>
      </c>
      <c r="F78" s="30"/>
      <c r="G78" s="30"/>
      <c r="H78" s="122">
        <v>39.615000000000002</v>
      </c>
      <c r="I78" s="122">
        <v>13.502000000000001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140436</v>
      </c>
      <c r="D79" s="29">
        <v>146120</v>
      </c>
      <c r="E79" s="29">
        <v>146120</v>
      </c>
      <c r="F79" s="30"/>
      <c r="G79" s="30"/>
      <c r="H79" s="122">
        <v>311.66700000000003</v>
      </c>
      <c r="I79" s="122">
        <v>165.90799999999999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323065</v>
      </c>
      <c r="D80" s="37">
        <v>321848</v>
      </c>
      <c r="E80" s="37">
        <v>317767</v>
      </c>
      <c r="F80" s="38">
        <v>98.732010141433221</v>
      </c>
      <c r="G80" s="39"/>
      <c r="H80" s="123">
        <v>735.47600000000011</v>
      </c>
      <c r="I80" s="124">
        <v>460.97299999999996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106</v>
      </c>
      <c r="D82" s="29">
        <v>106</v>
      </c>
      <c r="E82" s="29">
        <v>106</v>
      </c>
      <c r="F82" s="30"/>
      <c r="G82" s="30"/>
      <c r="H82" s="122">
        <v>0.125</v>
      </c>
      <c r="I82" s="122">
        <v>0.125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135</v>
      </c>
      <c r="D83" s="29">
        <v>135</v>
      </c>
      <c r="E83" s="29">
        <v>135</v>
      </c>
      <c r="F83" s="30"/>
      <c r="G83" s="30"/>
      <c r="H83" s="122">
        <v>0.14799999999999999</v>
      </c>
      <c r="I83" s="122">
        <v>0.14799999999999999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241</v>
      </c>
      <c r="D84" s="37">
        <v>241</v>
      </c>
      <c r="E84" s="37">
        <v>241</v>
      </c>
      <c r="F84" s="38">
        <v>100</v>
      </c>
      <c r="G84" s="39"/>
      <c r="H84" s="123">
        <v>0.27300000000000002</v>
      </c>
      <c r="I84" s="124">
        <v>0.27300000000000002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2171123</v>
      </c>
      <c r="D87" s="48">
        <v>1950400</v>
      </c>
      <c r="E87" s="48">
        <v>1961047</v>
      </c>
      <c r="F87" s="49">
        <v>100.54588802296965</v>
      </c>
      <c r="G87" s="39"/>
      <c r="H87" s="127">
        <v>6247.0079999999989</v>
      </c>
      <c r="I87" s="128">
        <v>3979.1130000000007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oja68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5.8</v>
      </c>
      <c r="I9" s="122">
        <v>3.9049999999999998</v>
      </c>
      <c r="J9" s="122">
        <v>5.3259999999999996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0.125</v>
      </c>
      <c r="I10" s="122">
        <v>8.2000000000000003E-2</v>
      </c>
      <c r="J10" s="122">
        <v>0.11899999999999999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0.3</v>
      </c>
      <c r="I11" s="122"/>
      <c r="J11" s="122">
        <v>0.27500000000000002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1.659</v>
      </c>
      <c r="I12" s="122">
        <v>1.0609999999999999</v>
      </c>
      <c r="J12" s="122">
        <v>1.4650000000000001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7.8839999999999995</v>
      </c>
      <c r="I13" s="124">
        <v>5.048</v>
      </c>
      <c r="J13" s="124">
        <v>7.1849999999999996</v>
      </c>
      <c r="K13" s="40">
        <v>142.33359746434232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>
        <v>0.25600000000000001</v>
      </c>
      <c r="J15" s="124">
        <v>0.2</v>
      </c>
      <c r="K15" s="40">
        <v>78.125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>
        <v>1.7000000000000001E-2</v>
      </c>
      <c r="I17" s="124">
        <v>6.8000000000000005E-2</v>
      </c>
      <c r="J17" s="124">
        <v>6.8000000000000005E-2</v>
      </c>
      <c r="K17" s="40">
        <v>100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>
        <v>0.01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>
        <v>0.01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5.8000000000000003E-2</v>
      </c>
      <c r="I33" s="122">
        <v>5.8000000000000003E-2</v>
      </c>
      <c r="J33" s="122">
        <v>5.8000000000000003E-2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0.52800000000000002</v>
      </c>
      <c r="I36" s="122">
        <v>0.13100000000000001</v>
      </c>
      <c r="J36" s="122">
        <v>0.53100000000000003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0.58600000000000008</v>
      </c>
      <c r="I37" s="124">
        <v>0.189</v>
      </c>
      <c r="J37" s="124">
        <v>0.58900000000000008</v>
      </c>
      <c r="K37" s="40">
        <v>311.64021164021165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1.82</v>
      </c>
      <c r="I39" s="124">
        <v>1.73</v>
      </c>
      <c r="J39" s="124">
        <v>1.82</v>
      </c>
      <c r="K39" s="40">
        <v>105.20231213872833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266.25</v>
      </c>
      <c r="I61" s="122">
        <v>240.572</v>
      </c>
      <c r="J61" s="122">
        <v>341.39600000000002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0.36399999999999999</v>
      </c>
      <c r="I62" s="122">
        <v>0.59499999999999997</v>
      </c>
      <c r="J62" s="122">
        <v>0.76500000000000001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1.4650000000000001</v>
      </c>
      <c r="I63" s="122">
        <v>1.663</v>
      </c>
      <c r="J63" s="122">
        <v>2.528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268.07899999999995</v>
      </c>
      <c r="I64" s="124">
        <v>242.83</v>
      </c>
      <c r="J64" s="124">
        <v>344.68900000000002</v>
      </c>
      <c r="K64" s="40">
        <v>141.94662932916032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641.28800000000001</v>
      </c>
      <c r="I66" s="124">
        <v>546.46</v>
      </c>
      <c r="J66" s="124">
        <v>640.1</v>
      </c>
      <c r="K66" s="40">
        <v>117.13574644072759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>
        <v>1.7999999999999999E-2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>
        <v>1.7999999999999999E-2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>
        <v>3.5999999999999997E-2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37.764000000000003</v>
      </c>
      <c r="I72" s="122">
        <v>41.122</v>
      </c>
      <c r="J72" s="122">
        <v>43.015000000000001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0.434</v>
      </c>
      <c r="I73" s="122">
        <v>0.153</v>
      </c>
      <c r="J73" s="122">
        <v>0.35299999999999998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0.16800000000000001</v>
      </c>
      <c r="I74" s="122">
        <v>0.13100000000000001</v>
      </c>
      <c r="J74" s="122">
        <v>0.14799999999999999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0.97299999999999998</v>
      </c>
      <c r="I75" s="122">
        <v>0.26900000000000002</v>
      </c>
      <c r="J75" s="122">
        <v>0.39300000000000002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3.71</v>
      </c>
      <c r="I76" s="122">
        <v>2.145</v>
      </c>
      <c r="J76" s="122">
        <v>2.2999999999999998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75.769000000000005</v>
      </c>
      <c r="I78" s="122">
        <v>40.523000000000003</v>
      </c>
      <c r="J78" s="122">
        <v>54.436999999999998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3.5</v>
      </c>
      <c r="I79" s="122">
        <v>2.2570000000000001</v>
      </c>
      <c r="J79" s="122">
        <v>2.42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122.31800000000001</v>
      </c>
      <c r="I80" s="124">
        <v>86.600000000000009</v>
      </c>
      <c r="J80" s="124">
        <v>103.066</v>
      </c>
      <c r="K80" s="40">
        <v>119.01385681293301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2.57</v>
      </c>
      <c r="I82" s="122">
        <v>2.6030000000000002</v>
      </c>
      <c r="J82" s="122">
        <v>2.6030000000000002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0.99</v>
      </c>
      <c r="I83" s="122">
        <v>1.238</v>
      </c>
      <c r="J83" s="122">
        <v>1.238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3.5599999999999996</v>
      </c>
      <c r="I84" s="124">
        <v>3.8410000000000002</v>
      </c>
      <c r="J84" s="124">
        <v>3.8410000000000002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1045.5519999999999</v>
      </c>
      <c r="I87" s="128">
        <v>887.06799999999998</v>
      </c>
      <c r="J87" s="128">
        <v>1101.558</v>
      </c>
      <c r="K87" s="49">
        <v>124.17965702742067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oja69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23.347999999999999</v>
      </c>
      <c r="I9" s="122">
        <v>23.792000000000002</v>
      </c>
      <c r="J9" s="122">
        <v>21.440999999999999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18.5</v>
      </c>
      <c r="I10" s="122">
        <v>12.228999999999999</v>
      </c>
      <c r="J10" s="122">
        <v>17.574999999999999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13.3</v>
      </c>
      <c r="I11" s="122">
        <v>9.3970000000000002</v>
      </c>
      <c r="J11" s="122">
        <v>12.901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1.01</v>
      </c>
      <c r="I12" s="122">
        <v>10.961</v>
      </c>
      <c r="J12" s="122">
        <v>9.1950000000000003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56.157999999999994</v>
      </c>
      <c r="I13" s="124">
        <v>56.378999999999998</v>
      </c>
      <c r="J13" s="124">
        <v>61.112000000000002</v>
      </c>
      <c r="K13" s="40">
        <v>108.39496975824332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25</v>
      </c>
      <c r="I15" s="124">
        <v>11.991</v>
      </c>
      <c r="J15" s="124">
        <v>30</v>
      </c>
      <c r="K15" s="40">
        <v>250.18764073054791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>
        <v>0.16800000000000001</v>
      </c>
      <c r="I17" s="124">
        <v>0.14399999999999999</v>
      </c>
      <c r="J17" s="124">
        <v>0.21</v>
      </c>
      <c r="K17" s="40">
        <v>145.83333333333334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0.14000000000000001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9</v>
      </c>
      <c r="I20" s="122">
        <v>7.98</v>
      </c>
      <c r="J20" s="122">
        <v>10</v>
      </c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0.6</v>
      </c>
      <c r="I21" s="122">
        <v>0.76500000000000001</v>
      </c>
      <c r="J21" s="122">
        <v>0.38</v>
      </c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9.6</v>
      </c>
      <c r="I22" s="124">
        <v>8.8850000000000016</v>
      </c>
      <c r="J22" s="124">
        <v>10.38</v>
      </c>
      <c r="K22" s="40">
        <v>116.82611142374788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1.385</v>
      </c>
      <c r="I24" s="124">
        <v>0.154</v>
      </c>
      <c r="J24" s="124">
        <v>1.1439999999999999</v>
      </c>
      <c r="K24" s="40">
        <v>742.85714285714278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0.3</v>
      </c>
      <c r="I34" s="122">
        <v>0.17699999999999999</v>
      </c>
      <c r="J34" s="122">
        <v>0.17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0.3</v>
      </c>
      <c r="I37" s="124">
        <v>0.17699999999999999</v>
      </c>
      <c r="J37" s="124">
        <v>0.17</v>
      </c>
      <c r="K37" s="40">
        <v>96.045197740112997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0.127</v>
      </c>
      <c r="I43" s="122">
        <v>5.1999999999999998E-2</v>
      </c>
      <c r="J43" s="122">
        <v>0.14000000000000001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0.08</v>
      </c>
      <c r="I49" s="122">
        <v>0.08</v>
      </c>
      <c r="J49" s="122">
        <v>0.08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0.20700000000000002</v>
      </c>
      <c r="I50" s="124">
        <v>0.13200000000000001</v>
      </c>
      <c r="J50" s="124">
        <v>0.22000000000000003</v>
      </c>
      <c r="K50" s="40">
        <v>166.66666666666669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/>
      <c r="I80" s="124"/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92.817999999999984</v>
      </c>
      <c r="I87" s="128">
        <v>77.862000000000023</v>
      </c>
      <c r="J87" s="128">
        <v>103.23599999999999</v>
      </c>
      <c r="K87" s="49">
        <v>132.58842567619629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oja70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24</v>
      </c>
      <c r="I9" s="122">
        <v>17.616</v>
      </c>
      <c r="J9" s="122">
        <v>22.04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18.5</v>
      </c>
      <c r="I10" s="122">
        <v>13.962999999999999</v>
      </c>
      <c r="J10" s="122">
        <v>16.649999999999999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11.5</v>
      </c>
      <c r="I11" s="122">
        <v>6.9729999999999999</v>
      </c>
      <c r="J11" s="122">
        <v>11.154999999999999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6.5</v>
      </c>
      <c r="I12" s="122">
        <v>9.84</v>
      </c>
      <c r="J12" s="122">
        <v>5.9180000000000001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60.5</v>
      </c>
      <c r="I13" s="124">
        <v>48.391999999999996</v>
      </c>
      <c r="J13" s="124">
        <v>55.762999999999998</v>
      </c>
      <c r="K13" s="40">
        <v>115.23185650520749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3</v>
      </c>
      <c r="I15" s="124">
        <v>1.095</v>
      </c>
      <c r="J15" s="124">
        <v>1.4</v>
      </c>
      <c r="K15" s="40">
        <v>127.85388127853882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>
        <v>8.4000000000000005E-2</v>
      </c>
      <c r="I17" s="124">
        <v>6.5000000000000002E-2</v>
      </c>
      <c r="J17" s="124">
        <v>0.20899999999999999</v>
      </c>
      <c r="K17" s="40">
        <v>321.53846153846149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0.55300000000000005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1</v>
      </c>
      <c r="I20" s="122">
        <v>1.272</v>
      </c>
      <c r="J20" s="122">
        <v>1.2</v>
      </c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1.8</v>
      </c>
      <c r="I21" s="122">
        <v>1.5169999999999999</v>
      </c>
      <c r="J21" s="122">
        <v>1.5</v>
      </c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2.8</v>
      </c>
      <c r="I22" s="124">
        <v>3.3420000000000001</v>
      </c>
      <c r="J22" s="124">
        <v>2.7</v>
      </c>
      <c r="K22" s="40">
        <v>80.789946140035909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9.0790000000000006</v>
      </c>
      <c r="I24" s="124">
        <v>5.9029999999999996</v>
      </c>
      <c r="J24" s="124">
        <v>8.6379999999999999</v>
      </c>
      <c r="K24" s="40">
        <v>146.33237336947315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13</v>
      </c>
      <c r="I26" s="124">
        <v>8.6530000000000005</v>
      </c>
      <c r="J26" s="124">
        <v>11</v>
      </c>
      <c r="K26" s="40">
        <v>127.12354096845024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14.12</v>
      </c>
      <c r="I28" s="122">
        <v>13.922000000000001</v>
      </c>
      <c r="J28" s="122">
        <v>12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6.1740000000000004</v>
      </c>
      <c r="J29" s="122">
        <v>5.5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58</v>
      </c>
      <c r="I30" s="122">
        <v>46.521999999999998</v>
      </c>
      <c r="J30" s="122">
        <v>55.83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72.12</v>
      </c>
      <c r="I31" s="124">
        <v>66.617999999999995</v>
      </c>
      <c r="J31" s="124">
        <v>73.33</v>
      </c>
      <c r="K31" s="40">
        <v>110.0753550091567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0.65100000000000002</v>
      </c>
      <c r="I33" s="122">
        <v>0.54700000000000004</v>
      </c>
      <c r="J33" s="122">
        <v>0.55000000000000004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84.28</v>
      </c>
      <c r="I34" s="122">
        <v>88.167000000000002</v>
      </c>
      <c r="J34" s="122">
        <v>88.4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186.82</v>
      </c>
      <c r="I35" s="122">
        <v>128.07900000000001</v>
      </c>
      <c r="J35" s="122">
        <v>175.96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1.1499999999999999</v>
      </c>
      <c r="I36" s="122">
        <v>0.58299999999999996</v>
      </c>
      <c r="J36" s="122">
        <v>0.58299999999999996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272.90099999999995</v>
      </c>
      <c r="I37" s="124">
        <v>217.376</v>
      </c>
      <c r="J37" s="124">
        <v>265.49300000000005</v>
      </c>
      <c r="K37" s="40">
        <v>122.13537833063451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0.23</v>
      </c>
      <c r="I39" s="124">
        <v>0.22</v>
      </c>
      <c r="J39" s="124">
        <v>0.2</v>
      </c>
      <c r="K39" s="40">
        <v>90.909090909090907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0.06</v>
      </c>
      <c r="I41" s="122">
        <v>0.109</v>
      </c>
      <c r="J41" s="122">
        <v>0.156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3.45</v>
      </c>
      <c r="I42" s="122">
        <v>4.5</v>
      </c>
      <c r="J42" s="122">
        <v>0.95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4.625</v>
      </c>
      <c r="I43" s="122">
        <v>2.6819999999999999</v>
      </c>
      <c r="J43" s="122">
        <v>4.5910000000000002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>
        <v>0.16300000000000001</v>
      </c>
      <c r="I44" s="122">
        <v>0.17499999999999999</v>
      </c>
      <c r="J44" s="122">
        <v>0.151</v>
      </c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0.01</v>
      </c>
      <c r="I45" s="122">
        <v>8.9999999999999993E-3</v>
      </c>
      <c r="J45" s="122">
        <v>1.4999999999999999E-2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0.05</v>
      </c>
      <c r="I46" s="122">
        <v>4.4999999999999998E-2</v>
      </c>
      <c r="J46" s="122">
        <v>4.3999999999999997E-2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>
        <v>28.4</v>
      </c>
      <c r="I47" s="122">
        <v>40</v>
      </c>
      <c r="J47" s="122">
        <v>34.299999999999997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0.29499999999999998</v>
      </c>
      <c r="I48" s="122">
        <v>0.52600000000000002</v>
      </c>
      <c r="J48" s="122">
        <v>0.67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2.016</v>
      </c>
      <c r="I49" s="122">
        <v>3.1749999999999998</v>
      </c>
      <c r="J49" s="122">
        <v>3.26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39.068999999999996</v>
      </c>
      <c r="I50" s="124">
        <v>51.221000000000004</v>
      </c>
      <c r="J50" s="124">
        <v>44.136999999999993</v>
      </c>
      <c r="K50" s="40">
        <v>86.169735069600335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0.151</v>
      </c>
      <c r="I52" s="124">
        <v>0.22900000000000001</v>
      </c>
      <c r="J52" s="124">
        <v>4.2000000000000003E-2</v>
      </c>
      <c r="K52" s="40">
        <v>18.34061135371179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0.5</v>
      </c>
      <c r="I54" s="122">
        <v>0.48</v>
      </c>
      <c r="J54" s="122">
        <v>0.55000000000000004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4.2000000000000003E-2</v>
      </c>
      <c r="I55" s="122">
        <v>3.5999999999999997E-2</v>
      </c>
      <c r="J55" s="122">
        <v>1.7999999999999999E-2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0.26</v>
      </c>
      <c r="I56" s="122">
        <v>0.215</v>
      </c>
      <c r="J56" s="122">
        <v>0.19500000000000001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9.8000000000000004E-2</v>
      </c>
      <c r="I57" s="122">
        <v>4.2000000000000003E-2</v>
      </c>
      <c r="J57" s="122">
        <v>6.5000000000000002E-2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0.111</v>
      </c>
      <c r="I58" s="122">
        <v>9.6000000000000002E-2</v>
      </c>
      <c r="J58" s="122">
        <v>0.09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1.0110000000000001</v>
      </c>
      <c r="I59" s="124">
        <v>0.86899999999999999</v>
      </c>
      <c r="J59" s="124">
        <v>0.91800000000000004</v>
      </c>
      <c r="K59" s="40">
        <v>105.63866513233602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4.899</v>
      </c>
      <c r="I61" s="122">
        <v>3.1520000000000001</v>
      </c>
      <c r="J61" s="122">
        <v>5.4569999999999999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0.58199999999999996</v>
      </c>
      <c r="I62" s="122">
        <v>0.38500000000000001</v>
      </c>
      <c r="J62" s="122">
        <v>0.32800000000000001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0.62</v>
      </c>
      <c r="I63" s="122">
        <v>0.78600000000000003</v>
      </c>
      <c r="J63" s="122">
        <v>0.71799999999999997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6.101</v>
      </c>
      <c r="I64" s="124">
        <v>4.3230000000000004</v>
      </c>
      <c r="J64" s="124">
        <v>6.5030000000000001</v>
      </c>
      <c r="K64" s="40">
        <v>150.42794355771451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1.4279999999999999</v>
      </c>
      <c r="I66" s="124">
        <v>0.91500000000000004</v>
      </c>
      <c r="J66" s="124">
        <v>0.5</v>
      </c>
      <c r="K66" s="40">
        <v>54.644808743169399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0.26</v>
      </c>
      <c r="I68" s="122">
        <v>0.51</v>
      </c>
      <c r="J68" s="122">
        <v>0.5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0.24</v>
      </c>
      <c r="I69" s="122">
        <v>0.39</v>
      </c>
      <c r="J69" s="122">
        <v>0.34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0.5</v>
      </c>
      <c r="I70" s="124">
        <v>0.9</v>
      </c>
      <c r="J70" s="124">
        <v>0.84000000000000008</v>
      </c>
      <c r="K70" s="40">
        <v>93.333333333333343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0.32200000000000001</v>
      </c>
      <c r="I72" s="122">
        <v>0.27300000000000002</v>
      </c>
      <c r="J72" s="122">
        <v>0.26200000000000001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0.13500000000000001</v>
      </c>
      <c r="I73" s="122">
        <v>0.13500000000000001</v>
      </c>
      <c r="J73" s="122">
        <v>0.13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0.03</v>
      </c>
      <c r="I74" s="122">
        <v>3.6999999999999998E-2</v>
      </c>
      <c r="J74" s="122">
        <v>0.01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5.0469999999999997</v>
      </c>
      <c r="I75" s="122">
        <v>5.9470000000000001</v>
      </c>
      <c r="J75" s="122">
        <v>5.6340000000000003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8.4000000000000005E-2</v>
      </c>
      <c r="I76" s="122">
        <v>0.05</v>
      </c>
      <c r="J76" s="122">
        <v>4.8000000000000001E-2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0.48299999999999998</v>
      </c>
      <c r="I77" s="122">
        <v>0.46800000000000003</v>
      </c>
      <c r="J77" s="122">
        <v>0.46800000000000003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0.5</v>
      </c>
      <c r="I78" s="122">
        <v>0.375</v>
      </c>
      <c r="J78" s="122">
        <v>0.45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5.0000000000000001E-3</v>
      </c>
      <c r="I79" s="122">
        <v>4.0000000000000001E-3</v>
      </c>
      <c r="J79" s="122">
        <v>5.0000000000000001E-3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6.605999999999999</v>
      </c>
      <c r="I80" s="124">
        <v>7.2889999999999997</v>
      </c>
      <c r="J80" s="124">
        <v>7.0070000000000006</v>
      </c>
      <c r="K80" s="40">
        <v>96.131156537247918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1.365</v>
      </c>
      <c r="I82" s="122">
        <v>1.413</v>
      </c>
      <c r="J82" s="122">
        <v>1.413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0.97399999999999998</v>
      </c>
      <c r="I83" s="122">
        <v>0.99399999999999999</v>
      </c>
      <c r="J83" s="122">
        <v>0.99399999999999999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2.339</v>
      </c>
      <c r="I84" s="124">
        <v>2.407</v>
      </c>
      <c r="J84" s="124">
        <v>2.407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490.91899999999998</v>
      </c>
      <c r="I87" s="128">
        <v>419.81699999999995</v>
      </c>
      <c r="J87" s="128">
        <v>481.08699999999999</v>
      </c>
      <c r="K87" s="49">
        <v>114.59445425030431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oja7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129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3.8</v>
      </c>
      <c r="I9" s="122">
        <v>3.8420000000000001</v>
      </c>
      <c r="J9" s="122">
        <v>3.49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1.75</v>
      </c>
      <c r="I10" s="122">
        <v>1.5820000000000001</v>
      </c>
      <c r="J10" s="122">
        <v>1.663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2.5</v>
      </c>
      <c r="I11" s="122">
        <v>3.16</v>
      </c>
      <c r="J11" s="122">
        <v>2.4249999999999998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1.9</v>
      </c>
      <c r="I12" s="122">
        <v>1.653</v>
      </c>
      <c r="J12" s="122">
        <v>1.73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9.9500000000000011</v>
      </c>
      <c r="I13" s="124">
        <v>10.237</v>
      </c>
      <c r="J13" s="124">
        <v>9.3079999999999998</v>
      </c>
      <c r="K13" s="40">
        <v>90.925075705773168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0.23</v>
      </c>
      <c r="I15" s="124">
        <v>0.23400000000000001</v>
      </c>
      <c r="J15" s="124">
        <v>0.23</v>
      </c>
      <c r="K15" s="40">
        <v>98.290598290598282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7.3999999999999996E-2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0.27</v>
      </c>
      <c r="I20" s="122">
        <v>0.18099999999999999</v>
      </c>
      <c r="J20" s="122">
        <v>0.28000000000000003</v>
      </c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0.79</v>
      </c>
      <c r="I21" s="122">
        <v>0.44800000000000001</v>
      </c>
      <c r="J21" s="122">
        <v>0.65</v>
      </c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1.06</v>
      </c>
      <c r="I22" s="124">
        <v>0.70300000000000007</v>
      </c>
      <c r="J22" s="124">
        <v>0.93</v>
      </c>
      <c r="K22" s="40">
        <v>132.29018492176385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15.874000000000001</v>
      </c>
      <c r="I24" s="124">
        <v>12.249000000000001</v>
      </c>
      <c r="J24" s="124">
        <v>16.850000000000001</v>
      </c>
      <c r="K24" s="40">
        <v>137.56224997959018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55</v>
      </c>
      <c r="I26" s="124">
        <v>40.432000000000002</v>
      </c>
      <c r="J26" s="124">
        <v>48.5</v>
      </c>
      <c r="K26" s="40">
        <v>119.95449149188761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16.8</v>
      </c>
      <c r="I28" s="122">
        <v>21.189</v>
      </c>
      <c r="J28" s="122">
        <v>25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2.3E-2</v>
      </c>
      <c r="J29" s="122">
        <v>0.12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27.5</v>
      </c>
      <c r="I30" s="122">
        <v>22.46</v>
      </c>
      <c r="J30" s="122">
        <v>20.724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44.3</v>
      </c>
      <c r="I31" s="124">
        <v>43.671999999999997</v>
      </c>
      <c r="J31" s="124">
        <v>45.844000000000001</v>
      </c>
      <c r="K31" s="40">
        <v>104.97343835867377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0.36499999999999999</v>
      </c>
      <c r="I33" s="122">
        <v>0.28000000000000003</v>
      </c>
      <c r="J33" s="122">
        <v>0.31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3.39</v>
      </c>
      <c r="I34" s="122">
        <v>2.6659999999999999</v>
      </c>
      <c r="J34" s="122">
        <v>3.19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114.15</v>
      </c>
      <c r="I35" s="122">
        <v>92.152000000000001</v>
      </c>
      <c r="J35" s="122">
        <v>121.83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0.63</v>
      </c>
      <c r="I36" s="122">
        <v>0.56599999999999995</v>
      </c>
      <c r="J36" s="122">
        <v>0.56599999999999995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118.535</v>
      </c>
      <c r="I37" s="124">
        <v>95.664000000000001</v>
      </c>
      <c r="J37" s="124">
        <v>125.896</v>
      </c>
      <c r="K37" s="40">
        <v>131.6022746278642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0.1</v>
      </c>
      <c r="I39" s="124">
        <v>0.125</v>
      </c>
      <c r="J39" s="124">
        <v>0.11</v>
      </c>
      <c r="K39" s="40">
        <v>88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3.0000000000000001E-3</v>
      </c>
      <c r="I41" s="122">
        <v>3.0000000000000001E-3</v>
      </c>
      <c r="J41" s="122">
        <v>6.0000000000000001E-3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0.25</v>
      </c>
      <c r="I42" s="122">
        <v>0.5</v>
      </c>
      <c r="J42" s="122">
        <v>0.09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14.478999999999999</v>
      </c>
      <c r="I43" s="122">
        <v>11.467000000000001</v>
      </c>
      <c r="J43" s="122">
        <v>15.141999999999999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3.0000000000000001E-3</v>
      </c>
      <c r="I45" s="122">
        <v>3.0000000000000001E-3</v>
      </c>
      <c r="J45" s="122">
        <v>5.0000000000000001E-3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0.01</v>
      </c>
      <c r="I46" s="122">
        <v>8.0000000000000002E-3</v>
      </c>
      <c r="J46" s="122">
        <v>8.0000000000000002E-3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2E-3</v>
      </c>
      <c r="I48" s="122">
        <v>2E-3</v>
      </c>
      <c r="J48" s="122">
        <v>2E-3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0.51600000000000001</v>
      </c>
      <c r="I49" s="122">
        <v>0.73199999999999998</v>
      </c>
      <c r="J49" s="122">
        <v>1.2190000000000001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15.263</v>
      </c>
      <c r="I50" s="124">
        <v>12.715</v>
      </c>
      <c r="J50" s="124">
        <v>16.472000000000001</v>
      </c>
      <c r="K50" s="40">
        <v>129.54777821470705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5.5E-2</v>
      </c>
      <c r="I52" s="124">
        <v>5.2999999999999999E-2</v>
      </c>
      <c r="J52" s="124">
        <v>0.05</v>
      </c>
      <c r="K52" s="40">
        <v>94.339622641509436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0.56000000000000005</v>
      </c>
      <c r="I54" s="122">
        <v>0.53200000000000003</v>
      </c>
      <c r="J54" s="122">
        <v>0.81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0.02</v>
      </c>
      <c r="I55" s="122">
        <v>1.9E-2</v>
      </c>
      <c r="J55" s="122">
        <v>1E-3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2.5000000000000001E-2</v>
      </c>
      <c r="I56" s="122">
        <v>2.1999999999999999E-2</v>
      </c>
      <c r="J56" s="122">
        <v>0.02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1.4999999999999999E-2</v>
      </c>
      <c r="I57" s="122">
        <v>2E-3</v>
      </c>
      <c r="J57" s="122">
        <v>1.2999999999999999E-2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3.1E-2</v>
      </c>
      <c r="I58" s="122">
        <v>2.8000000000000001E-2</v>
      </c>
      <c r="J58" s="122">
        <v>2.5999999999999999E-2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0.65100000000000013</v>
      </c>
      <c r="I59" s="124">
        <v>0.60300000000000009</v>
      </c>
      <c r="J59" s="124">
        <v>0.87000000000000011</v>
      </c>
      <c r="K59" s="40">
        <v>144.27860696517413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1.7330000000000001</v>
      </c>
      <c r="I61" s="122">
        <v>1.3620000000000001</v>
      </c>
      <c r="J61" s="122">
        <v>2.1539999999999999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1.5129999999999999</v>
      </c>
      <c r="I62" s="122">
        <v>1.032</v>
      </c>
      <c r="J62" s="122">
        <v>0.877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0.43099999999999999</v>
      </c>
      <c r="I63" s="122">
        <v>0.23599999999999999</v>
      </c>
      <c r="J63" s="122">
        <v>0.216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3.677</v>
      </c>
      <c r="I64" s="124">
        <v>2.63</v>
      </c>
      <c r="J64" s="124">
        <v>3.2469999999999999</v>
      </c>
      <c r="K64" s="40">
        <v>123.46007604562737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27.95</v>
      </c>
      <c r="I66" s="124">
        <v>16.661999999999999</v>
      </c>
      <c r="J66" s="124">
        <v>22</v>
      </c>
      <c r="K66" s="40">
        <v>132.03697035169847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6.57</v>
      </c>
      <c r="I68" s="122">
        <v>4.3929999999999998</v>
      </c>
      <c r="J68" s="122">
        <v>4.2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0.93</v>
      </c>
      <c r="I69" s="122">
        <v>0.80700000000000005</v>
      </c>
      <c r="J69" s="122">
        <v>0.8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7.5</v>
      </c>
      <c r="I70" s="124">
        <v>5.2</v>
      </c>
      <c r="J70" s="124">
        <v>5</v>
      </c>
      <c r="K70" s="40">
        <v>96.153846153846146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0.255</v>
      </c>
      <c r="I72" s="122">
        <v>0.27700000000000002</v>
      </c>
      <c r="J72" s="122">
        <v>0.27600000000000002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0.308</v>
      </c>
      <c r="I73" s="122">
        <v>0.311</v>
      </c>
      <c r="J73" s="122">
        <v>0.3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0.03</v>
      </c>
      <c r="I74" s="122">
        <v>0.03</v>
      </c>
      <c r="J74" s="122">
        <v>0.01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4.3310000000000004</v>
      </c>
      <c r="I75" s="122">
        <v>4.274</v>
      </c>
      <c r="J75" s="122">
        <v>4.25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0.309</v>
      </c>
      <c r="I76" s="122">
        <v>0.2</v>
      </c>
      <c r="J76" s="122">
        <v>0.2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0.248</v>
      </c>
      <c r="I77" s="122">
        <v>0.26500000000000001</v>
      </c>
      <c r="J77" s="122">
        <v>0.26500000000000001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0.59</v>
      </c>
      <c r="I78" s="122">
        <v>0.52300000000000002</v>
      </c>
      <c r="J78" s="122">
        <v>0.5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4.5999999999999999E-2</v>
      </c>
      <c r="I79" s="122">
        <v>3.2000000000000001E-2</v>
      </c>
      <c r="J79" s="122">
        <v>2.8000000000000001E-2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6.1170000000000009</v>
      </c>
      <c r="I80" s="124">
        <v>5.9119999999999999</v>
      </c>
      <c r="J80" s="124">
        <v>5.8289999999999997</v>
      </c>
      <c r="K80" s="40">
        <v>98.596075778078486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1.43</v>
      </c>
      <c r="I82" s="122">
        <v>1.4339999999999999</v>
      </c>
      <c r="J82" s="122">
        <v>1.4339999999999999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0.434</v>
      </c>
      <c r="I83" s="122">
        <v>0.44900000000000001</v>
      </c>
      <c r="J83" s="122">
        <v>0.44900000000000001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1.8639999999999999</v>
      </c>
      <c r="I84" s="124">
        <v>1.883</v>
      </c>
      <c r="J84" s="124">
        <v>1.883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308.12600000000003</v>
      </c>
      <c r="I87" s="128">
        <v>248.97400000000002</v>
      </c>
      <c r="J87" s="128">
        <v>303.01900000000001</v>
      </c>
      <c r="K87" s="49">
        <v>121.70708588045338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oja72">
    <pageSetUpPr fitToPage="1"/>
  </sheetPr>
  <dimension ref="A1:K625"/>
  <sheetViews>
    <sheetView view="pageBreakPreview" topLeftCell="A2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0.36</v>
      </c>
      <c r="I9" s="122">
        <v>0.36399999999999999</v>
      </c>
      <c r="J9" s="122">
        <v>0.32500000000000001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0.08</v>
      </c>
      <c r="I10" s="122">
        <v>7.9000000000000001E-2</v>
      </c>
      <c r="J10" s="122">
        <v>7.5999999999999998E-2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8.2000000000000003E-2</v>
      </c>
      <c r="I11" s="122">
        <v>6.7000000000000004E-2</v>
      </c>
      <c r="J11" s="122">
        <v>8.5000000000000006E-2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0.25</v>
      </c>
      <c r="I12" s="122">
        <v>0.218</v>
      </c>
      <c r="J12" s="122">
        <v>0.25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0.77200000000000002</v>
      </c>
      <c r="I13" s="124">
        <v>0.72799999999999998</v>
      </c>
      <c r="J13" s="124">
        <v>0.73599999999999999</v>
      </c>
      <c r="K13" s="40">
        <v>101.09890109890109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1E-3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>
        <v>6.0000000000000001E-3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>
        <v>2E-3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>
        <v>9.0000000000000011E-3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2.5000000000000001E-2</v>
      </c>
      <c r="I24" s="124">
        <v>1.7999999999999999E-2</v>
      </c>
      <c r="J24" s="124">
        <v>1.7999999999999999E-2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0.25</v>
      </c>
      <c r="I26" s="124">
        <v>0.11700000000000001</v>
      </c>
      <c r="J26" s="124">
        <v>0.155</v>
      </c>
      <c r="K26" s="40">
        <v>132.47863247863248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1.359</v>
      </c>
      <c r="I28" s="122">
        <v>5.7629999999999999</v>
      </c>
      <c r="J28" s="122">
        <v>13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8.5000000000000006E-2</v>
      </c>
      <c r="J29" s="122">
        <v>0.87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14</v>
      </c>
      <c r="I30" s="122">
        <v>9.6460000000000008</v>
      </c>
      <c r="J30" s="122">
        <v>23.76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15.359</v>
      </c>
      <c r="I31" s="124">
        <v>15.494</v>
      </c>
      <c r="J31" s="124">
        <v>37.630000000000003</v>
      </c>
      <c r="K31" s="40">
        <v>242.86820704788954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0.42699999999999999</v>
      </c>
      <c r="I33" s="122">
        <v>0.30099999999999999</v>
      </c>
      <c r="J33" s="122">
        <v>0.29499999999999998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0.192</v>
      </c>
      <c r="I34" s="122">
        <v>0.111</v>
      </c>
      <c r="J34" s="122">
        <v>9.4E-2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7.6319999999999997</v>
      </c>
      <c r="I35" s="122">
        <v>3.7879999999999998</v>
      </c>
      <c r="J35" s="122">
        <v>8.1829999999999998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1.5</v>
      </c>
      <c r="I36" s="122">
        <v>0.56399999999999995</v>
      </c>
      <c r="J36" s="122">
        <v>0.56399999999999995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9.7509999999999994</v>
      </c>
      <c r="I37" s="124">
        <v>4.7640000000000002</v>
      </c>
      <c r="J37" s="124">
        <v>9.1359999999999992</v>
      </c>
      <c r="K37" s="40">
        <v>191.77162048698571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0.155</v>
      </c>
      <c r="I39" s="124">
        <v>0.19</v>
      </c>
      <c r="J39" s="124">
        <v>0.18</v>
      </c>
      <c r="K39" s="40">
        <v>94.73684210526315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8.9999999999999993E-3</v>
      </c>
      <c r="I52" s="124">
        <v>2.1999999999999999E-2</v>
      </c>
      <c r="J52" s="124">
        <v>8.0000000000000002E-3</v>
      </c>
      <c r="K52" s="40">
        <v>36.363636363636367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8.3049999999999997</v>
      </c>
      <c r="I54" s="122">
        <v>3.2549999999999999</v>
      </c>
      <c r="J54" s="122">
        <v>13.538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5.0000000000000001E-3</v>
      </c>
      <c r="I55" s="122">
        <v>3.0000000000000001E-3</v>
      </c>
      <c r="J55" s="122">
        <v>3.0000000000000001E-3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8.9999999999999993E-3</v>
      </c>
      <c r="I56" s="122">
        <v>7.0000000000000001E-3</v>
      </c>
      <c r="J56" s="122">
        <v>6.0000000000000001E-3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1.2E-2</v>
      </c>
      <c r="I58" s="122">
        <v>1.2E-2</v>
      </c>
      <c r="J58" s="122">
        <v>4.0000000000000001E-3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8.3310000000000013</v>
      </c>
      <c r="I59" s="124">
        <v>3.2770000000000001</v>
      </c>
      <c r="J59" s="124">
        <v>13.551</v>
      </c>
      <c r="K59" s="40">
        <v>413.51846200793403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3.8180000000000001</v>
      </c>
      <c r="I61" s="122">
        <v>1.385</v>
      </c>
      <c r="J61" s="122">
        <v>3.65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0.85499999999999998</v>
      </c>
      <c r="I62" s="122">
        <v>0.80400000000000005</v>
      </c>
      <c r="J62" s="122">
        <v>0.68100000000000005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7.4829999999999997</v>
      </c>
      <c r="I63" s="122">
        <v>12.782999999999999</v>
      </c>
      <c r="J63" s="122">
        <v>5.2519999999999998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12.155999999999999</v>
      </c>
      <c r="I64" s="124">
        <v>14.972</v>
      </c>
      <c r="J64" s="124">
        <v>9.5829999999999984</v>
      </c>
      <c r="K64" s="40">
        <v>64.006144803633447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54.738999999999997</v>
      </c>
      <c r="I66" s="124">
        <v>40.777999999999999</v>
      </c>
      <c r="J66" s="124">
        <v>38.308</v>
      </c>
      <c r="K66" s="40">
        <v>93.942812300750418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4.8499999999999996</v>
      </c>
      <c r="I68" s="122">
        <v>5.5049999999999999</v>
      </c>
      <c r="J68" s="122">
        <v>5.2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0.86</v>
      </c>
      <c r="I69" s="122">
        <v>1.395</v>
      </c>
      <c r="J69" s="122">
        <v>1.4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5.71</v>
      </c>
      <c r="I70" s="124">
        <v>6.9</v>
      </c>
      <c r="J70" s="124">
        <v>6.6</v>
      </c>
      <c r="K70" s="40">
        <v>95.65217391304347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1.2050000000000001</v>
      </c>
      <c r="I72" s="122">
        <v>0.7</v>
      </c>
      <c r="J72" s="122">
        <v>1.054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8.4000000000000005E-2</v>
      </c>
      <c r="I73" s="122">
        <v>8.6999999999999994E-2</v>
      </c>
      <c r="J73" s="122">
        <v>8.5000000000000006E-2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0.13</v>
      </c>
      <c r="I74" s="122">
        <v>9.6000000000000002E-2</v>
      </c>
      <c r="J74" s="122">
        <v>0.1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1.143</v>
      </c>
      <c r="I75" s="122">
        <v>1.726</v>
      </c>
      <c r="J75" s="122">
        <v>1.387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0.36399999999999999</v>
      </c>
      <c r="I76" s="122">
        <v>0.216</v>
      </c>
      <c r="J76" s="122">
        <v>0.35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0.26900000000000002</v>
      </c>
      <c r="I77" s="122">
        <v>0.246</v>
      </c>
      <c r="J77" s="122">
        <v>0.246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0.22500000000000001</v>
      </c>
      <c r="I78" s="122">
        <v>0.19600000000000001</v>
      </c>
      <c r="J78" s="122">
        <v>0.2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0.54</v>
      </c>
      <c r="I79" s="122">
        <v>0.437</v>
      </c>
      <c r="J79" s="122">
        <v>0.48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3.9600000000000004</v>
      </c>
      <c r="I80" s="124">
        <v>3.7040000000000002</v>
      </c>
      <c r="J80" s="124">
        <v>3.9020000000000006</v>
      </c>
      <c r="K80" s="40">
        <v>105.34557235421167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0.95299999999999996</v>
      </c>
      <c r="I82" s="122">
        <v>0.90800000000000003</v>
      </c>
      <c r="J82" s="122">
        <v>0.90800000000000003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0.1</v>
      </c>
      <c r="I83" s="122">
        <v>0.10299999999999999</v>
      </c>
      <c r="J83" s="122">
        <v>0.10299999999999999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1.0529999999999999</v>
      </c>
      <c r="I84" s="124">
        <v>1.0110000000000001</v>
      </c>
      <c r="J84" s="124">
        <v>1.0110000000000001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112.26999999999998</v>
      </c>
      <c r="I87" s="128">
        <v>91.983999999999995</v>
      </c>
      <c r="J87" s="128">
        <v>120.818</v>
      </c>
      <c r="K87" s="49">
        <v>131.34675595755783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73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1.95</v>
      </c>
      <c r="I9" s="122">
        <v>2.282</v>
      </c>
      <c r="J9" s="122">
        <v>1.7909999999999999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0.8</v>
      </c>
      <c r="I10" s="122">
        <v>0.71599999999999997</v>
      </c>
      <c r="J10" s="122">
        <v>0.76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1.7050000000000001</v>
      </c>
      <c r="I11" s="122">
        <v>1.5529999999999999</v>
      </c>
      <c r="J11" s="122">
        <v>1.75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0.46500000000000002</v>
      </c>
      <c r="I12" s="122">
        <v>0.502</v>
      </c>
      <c r="J12" s="122">
        <v>0.42299999999999999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4.92</v>
      </c>
      <c r="I13" s="124">
        <v>5.0529999999999999</v>
      </c>
      <c r="J13" s="124">
        <v>4.7240000000000002</v>
      </c>
      <c r="K13" s="40">
        <v>93.489016425885623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2.7E-2</v>
      </c>
      <c r="I15" s="124">
        <v>2.7E-2</v>
      </c>
      <c r="J15" s="124">
        <v>2.5000000000000001E-2</v>
      </c>
      <c r="K15" s="40">
        <v>92.592592592592595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0.13500000000000001</v>
      </c>
      <c r="I19" s="122">
        <v>9.8000000000000004E-2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0.10299999999999999</v>
      </c>
      <c r="I20" s="122">
        <v>0.113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0.09</v>
      </c>
      <c r="I21" s="122">
        <v>0.08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0.32799999999999996</v>
      </c>
      <c r="I22" s="124">
        <v>0.29100000000000004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1.0880000000000001</v>
      </c>
      <c r="I24" s="124">
        <v>0.97699999999999998</v>
      </c>
      <c r="J24" s="124">
        <v>0.66300000000000003</v>
      </c>
      <c r="K24" s="40">
        <v>67.860798362333668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1.4</v>
      </c>
      <c r="I26" s="124">
        <v>1.03</v>
      </c>
      <c r="J26" s="124">
        <v>2.4500000000000002</v>
      </c>
      <c r="K26" s="40">
        <v>237.86407766990294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4.5890000000000004</v>
      </c>
      <c r="I28" s="122">
        <v>3.9319999999999999</v>
      </c>
      <c r="J28" s="122">
        <v>9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0.14499999999999999</v>
      </c>
      <c r="J29" s="122">
        <v>0.14000000000000001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30</v>
      </c>
      <c r="I30" s="122">
        <v>44.530999999999999</v>
      </c>
      <c r="J30" s="122">
        <v>57.393000000000001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34.588999999999999</v>
      </c>
      <c r="I31" s="124">
        <v>48.607999999999997</v>
      </c>
      <c r="J31" s="124">
        <v>66.533000000000001</v>
      </c>
      <c r="K31" s="40">
        <v>136.87664581961818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0.64</v>
      </c>
      <c r="I33" s="122">
        <v>0.55700000000000005</v>
      </c>
      <c r="J33" s="122">
        <v>0.48299999999999998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0.254</v>
      </c>
      <c r="I34" s="122">
        <v>0.10299999999999999</v>
      </c>
      <c r="J34" s="122">
        <v>4.2000000000000003E-2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3.3180000000000001</v>
      </c>
      <c r="I35" s="122">
        <v>2.2389999999999999</v>
      </c>
      <c r="J35" s="122">
        <v>2.8170000000000002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5</v>
      </c>
      <c r="I36" s="122">
        <v>3.8769999999999998</v>
      </c>
      <c r="J36" s="122">
        <v>5.7930000000000001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9.2119999999999997</v>
      </c>
      <c r="I37" s="124">
        <v>6.7759999999999998</v>
      </c>
      <c r="J37" s="124">
        <v>9.1349999999999998</v>
      </c>
      <c r="K37" s="40">
        <v>134.81404958677686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0.02</v>
      </c>
      <c r="I39" s="124">
        <v>1.7999999999999999E-2</v>
      </c>
      <c r="J39" s="124">
        <v>1.4999999999999999E-2</v>
      </c>
      <c r="K39" s="40">
        <v>83.333333333333343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0.14499999999999999</v>
      </c>
      <c r="I41" s="122">
        <v>0.19700000000000001</v>
      </c>
      <c r="J41" s="122">
        <v>0.03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0.55000000000000004</v>
      </c>
      <c r="I42" s="122">
        <v>0.62</v>
      </c>
      <c r="J42" s="122">
        <v>6.4000000000000001E-2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0.88900000000000001</v>
      </c>
      <c r="I43" s="122">
        <v>0.46400000000000002</v>
      </c>
      <c r="J43" s="122">
        <v>0.84599999999999997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0.3</v>
      </c>
      <c r="I45" s="122">
        <v>0.125</v>
      </c>
      <c r="J45" s="122">
        <v>0.25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6.0000000000000001E-3</v>
      </c>
      <c r="I46" s="122">
        <v>6.0000000000000001E-3</v>
      </c>
      <c r="J46" s="122">
        <v>6.0000000000000001E-3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>
        <v>0.03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1E-3</v>
      </c>
      <c r="I48" s="122">
        <v>3.0000000000000001E-3</v>
      </c>
      <c r="J48" s="122">
        <v>3.0000000000000001E-3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>
        <v>0.02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1.891</v>
      </c>
      <c r="I50" s="124">
        <v>1.4449999999999998</v>
      </c>
      <c r="J50" s="124">
        <v>1.2189999999999999</v>
      </c>
      <c r="K50" s="40">
        <v>84.359861591695505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2.1000000000000001E-2</v>
      </c>
      <c r="I52" s="124">
        <v>3.2000000000000001E-2</v>
      </c>
      <c r="J52" s="124">
        <v>8.9999999999999993E-3</v>
      </c>
      <c r="K52" s="40">
        <v>28.124999999999996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1.3480000000000001</v>
      </c>
      <c r="I54" s="122">
        <v>1.04</v>
      </c>
      <c r="J54" s="122">
        <v>1.526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3.0000000000000001E-3</v>
      </c>
      <c r="I55" s="122">
        <v>5.0000000000000001E-3</v>
      </c>
      <c r="J55" s="122">
        <v>6.0000000000000001E-3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0.23</v>
      </c>
      <c r="I56" s="122">
        <v>0.14799999999999999</v>
      </c>
      <c r="J56" s="122">
        <v>0.15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5.5E-2</v>
      </c>
      <c r="I57" s="122">
        <v>1.7000000000000001E-2</v>
      </c>
      <c r="J57" s="122">
        <v>1.7999999999999999E-2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8.4000000000000005E-2</v>
      </c>
      <c r="I58" s="122">
        <v>8.2000000000000003E-2</v>
      </c>
      <c r="J58" s="122">
        <v>0.09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1.72</v>
      </c>
      <c r="I59" s="124">
        <v>1.2919999999999998</v>
      </c>
      <c r="J59" s="124">
        <v>1.79</v>
      </c>
      <c r="K59" s="40">
        <v>138.54489164086689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3.1389999999999998</v>
      </c>
      <c r="I61" s="122">
        <v>1.8380000000000001</v>
      </c>
      <c r="J61" s="122">
        <v>0.80600000000000005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0.87</v>
      </c>
      <c r="I62" s="122">
        <v>1.35</v>
      </c>
      <c r="J62" s="122">
        <v>0.20200000000000001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0.1</v>
      </c>
      <c r="I63" s="122">
        <v>0.125</v>
      </c>
      <c r="J63" s="122">
        <v>0.1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4.1089999999999991</v>
      </c>
      <c r="I64" s="124">
        <v>3.3130000000000002</v>
      </c>
      <c r="J64" s="124">
        <v>1.1080000000000001</v>
      </c>
      <c r="K64" s="40">
        <v>33.444008451554481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3.5310000000000001</v>
      </c>
      <c r="I66" s="124">
        <v>3.5190000000000001</v>
      </c>
      <c r="J66" s="124">
        <v>2.105</v>
      </c>
      <c r="K66" s="40">
        <v>59.818130150610969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0.13</v>
      </c>
      <c r="I68" s="122">
        <v>0.17599999999999999</v>
      </c>
      <c r="J68" s="122">
        <v>0.18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43.5</v>
      </c>
      <c r="I69" s="122">
        <v>39.853999999999999</v>
      </c>
      <c r="J69" s="122">
        <v>14.5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43.63</v>
      </c>
      <c r="I70" s="124">
        <v>40.03</v>
      </c>
      <c r="J70" s="124">
        <v>14.68</v>
      </c>
      <c r="K70" s="40">
        <v>36.672495628278789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0.2</v>
      </c>
      <c r="I72" s="122">
        <v>0.14099999999999999</v>
      </c>
      <c r="J72" s="122">
        <v>5.8000000000000003E-2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7.0999999999999994E-2</v>
      </c>
      <c r="I73" s="122">
        <v>6.7000000000000004E-2</v>
      </c>
      <c r="J73" s="122">
        <v>7.0000000000000007E-2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5.0000000000000001E-3</v>
      </c>
      <c r="I74" s="122">
        <v>6.0000000000000001E-3</v>
      </c>
      <c r="J74" s="122">
        <v>2E-3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4.931</v>
      </c>
      <c r="I75" s="122">
        <v>3.331</v>
      </c>
      <c r="J75" s="122">
        <v>3.0950000000000002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6.0000000000000001E-3</v>
      </c>
      <c r="I76" s="122">
        <v>5.0000000000000001E-3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1.399</v>
      </c>
      <c r="I77" s="122">
        <v>1.44</v>
      </c>
      <c r="J77" s="122">
        <v>1.1519999999999999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0.3</v>
      </c>
      <c r="I78" s="122">
        <v>0.32800000000000001</v>
      </c>
      <c r="J78" s="122">
        <v>0.33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4.4999999999999998E-2</v>
      </c>
      <c r="I79" s="122">
        <v>3.5000000000000003E-2</v>
      </c>
      <c r="J79" s="122">
        <v>4.4999999999999998E-2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6.9569999999999999</v>
      </c>
      <c r="I80" s="124">
        <v>5.3530000000000006</v>
      </c>
      <c r="J80" s="124">
        <v>4.7519999999999998</v>
      </c>
      <c r="K80" s="40">
        <v>88.77265084999064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>
        <v>1E-3</v>
      </c>
      <c r="J82" s="122">
        <v>1E-3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0.11700000000000001</v>
      </c>
      <c r="I83" s="122">
        <v>1.7000000000000001E-2</v>
      </c>
      <c r="J83" s="122">
        <v>1.7000000000000001E-2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0.11700000000000001</v>
      </c>
      <c r="I84" s="124">
        <v>1.8000000000000002E-2</v>
      </c>
      <c r="J84" s="124">
        <v>1.8000000000000002E-2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113.55999999999999</v>
      </c>
      <c r="I87" s="128">
        <v>117.782</v>
      </c>
      <c r="J87" s="128">
        <v>109.22600000000001</v>
      </c>
      <c r="K87" s="49">
        <v>92.735732115263815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oja74">
    <pageSetUpPr fitToPage="1"/>
  </sheetPr>
  <dimension ref="A1:K625"/>
  <sheetViews>
    <sheetView view="pageBreakPreview" zoomScale="60" zoomScaleNormal="100" workbookViewId="0">
      <selection activeCell="C7" sqref="C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3.65</v>
      </c>
      <c r="I9" s="122">
        <v>3.5870000000000002</v>
      </c>
      <c r="J9" s="122">
        <v>3.3519999999999999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0.7</v>
      </c>
      <c r="I10" s="122">
        <v>0.59099999999999997</v>
      </c>
      <c r="J10" s="122">
        <v>0.66500000000000004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1.85</v>
      </c>
      <c r="I11" s="122">
        <v>1.8720000000000001</v>
      </c>
      <c r="J11" s="122">
        <v>1.85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1.19</v>
      </c>
      <c r="I12" s="122">
        <v>0.90100000000000002</v>
      </c>
      <c r="J12" s="122">
        <v>1.083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7.3899999999999988</v>
      </c>
      <c r="I13" s="124">
        <v>6.9509999999999996</v>
      </c>
      <c r="J13" s="124">
        <v>6.9499999999999993</v>
      </c>
      <c r="K13" s="40">
        <v>99.985613580779727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0.20200000000000001</v>
      </c>
      <c r="I15" s="124">
        <v>0.13500000000000001</v>
      </c>
      <c r="J15" s="124">
        <v>0.13</v>
      </c>
      <c r="K15" s="40">
        <v>96.296296296296291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0.1</v>
      </c>
      <c r="I19" s="122">
        <v>0.105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6.9000000000000006E-2</v>
      </c>
      <c r="I20" s="122">
        <v>0.08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6.5000000000000002E-2</v>
      </c>
      <c r="I21" s="122">
        <v>3.2000000000000001E-2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0.23400000000000001</v>
      </c>
      <c r="I22" s="124">
        <v>0.217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0.59399999999999997</v>
      </c>
      <c r="I24" s="124">
        <v>0.34300000000000003</v>
      </c>
      <c r="J24" s="124">
        <v>0.35399999999999998</v>
      </c>
      <c r="K24" s="40">
        <v>103.20699708454809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2</v>
      </c>
      <c r="I26" s="124">
        <v>0.79800000000000004</v>
      </c>
      <c r="J26" s="124">
        <v>2</v>
      </c>
      <c r="K26" s="40">
        <v>250.62656641604008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1.024</v>
      </c>
      <c r="I28" s="122">
        <v>0.95599999999999996</v>
      </c>
      <c r="J28" s="122">
        <v>4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0.154</v>
      </c>
      <c r="J29" s="122">
        <v>0.21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8.5</v>
      </c>
      <c r="I30" s="122">
        <v>11.143000000000001</v>
      </c>
      <c r="J30" s="122">
        <v>13.858000000000001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9.5240000000000009</v>
      </c>
      <c r="I31" s="124">
        <v>12.253</v>
      </c>
      <c r="J31" s="124">
        <v>18.068000000000001</v>
      </c>
      <c r="K31" s="40">
        <v>147.45776544519711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0.41</v>
      </c>
      <c r="I33" s="122">
        <v>0.377</v>
      </c>
      <c r="J33" s="122">
        <v>0.40699999999999997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5.6000000000000001E-2</v>
      </c>
      <c r="I34" s="122">
        <v>8.0000000000000002E-3</v>
      </c>
      <c r="J34" s="122">
        <v>2.4E-2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3.4950000000000001</v>
      </c>
      <c r="I35" s="122">
        <v>1.3440000000000001</v>
      </c>
      <c r="J35" s="122">
        <v>2.2690000000000001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0.83</v>
      </c>
      <c r="I36" s="122">
        <v>0.33700000000000002</v>
      </c>
      <c r="J36" s="122">
        <v>0.877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4.7910000000000004</v>
      </c>
      <c r="I37" s="124">
        <v>2.0660000000000003</v>
      </c>
      <c r="J37" s="124">
        <v>3.577</v>
      </c>
      <c r="K37" s="40">
        <v>173.13649564375604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0.2</v>
      </c>
      <c r="I39" s="124">
        <v>0.23899999999999999</v>
      </c>
      <c r="J39" s="124">
        <v>0.2</v>
      </c>
      <c r="K39" s="40">
        <v>83.68200836820084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4.0000000000000001E-3</v>
      </c>
      <c r="I41" s="122">
        <v>5.0000000000000001E-3</v>
      </c>
      <c r="J41" s="122">
        <v>8.0000000000000002E-3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0.13</v>
      </c>
      <c r="I42" s="122">
        <v>0.27500000000000002</v>
      </c>
      <c r="J42" s="122">
        <v>0.04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2.1000000000000001E-2</v>
      </c>
      <c r="I43" s="122">
        <v>6.0000000000000001E-3</v>
      </c>
      <c r="J43" s="122">
        <v>5.0000000000000001E-3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3.3000000000000002E-2</v>
      </c>
      <c r="I45" s="122">
        <v>0.02</v>
      </c>
      <c r="J45" s="122">
        <v>4.4999999999999998E-2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0.03</v>
      </c>
      <c r="I46" s="122">
        <v>0.03</v>
      </c>
      <c r="J46" s="122">
        <v>0.04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>
        <v>5.0000000000000001E-3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0.03</v>
      </c>
      <c r="I49" s="122"/>
      <c r="J49" s="122">
        <v>8.0000000000000002E-3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0.248</v>
      </c>
      <c r="I50" s="124">
        <v>0.34100000000000008</v>
      </c>
      <c r="J50" s="124">
        <v>0.14600000000000002</v>
      </c>
      <c r="K50" s="40">
        <v>42.815249266862168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3.7280000000000002</v>
      </c>
      <c r="I52" s="124">
        <v>1.7470000000000001</v>
      </c>
      <c r="J52" s="124">
        <v>2.2480000000000002</v>
      </c>
      <c r="K52" s="40">
        <v>128.67773325701202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1.3919999999999999</v>
      </c>
      <c r="I54" s="122">
        <v>0.73099999999999998</v>
      </c>
      <c r="J54" s="122">
        <v>0.86799999999999999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1.0999999999999999E-2</v>
      </c>
      <c r="I55" s="122">
        <v>7.0000000000000001E-3</v>
      </c>
      <c r="J55" s="122">
        <v>7.0000000000000001E-3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0.78</v>
      </c>
      <c r="I56" s="122">
        <v>0.46700000000000003</v>
      </c>
      <c r="J56" s="122">
        <v>0.47499999999999998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>
        <v>4.0000000000000001E-3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1.5880000000000001</v>
      </c>
      <c r="I58" s="122">
        <v>1.484</v>
      </c>
      <c r="J58" s="122">
        <v>0.97699999999999998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3.7709999999999999</v>
      </c>
      <c r="I59" s="124">
        <v>2.6890000000000001</v>
      </c>
      <c r="J59" s="124">
        <v>2.331</v>
      </c>
      <c r="K59" s="40">
        <v>86.686500557828182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1.5980000000000001</v>
      </c>
      <c r="I61" s="122">
        <v>1.7130000000000001</v>
      </c>
      <c r="J61" s="122">
        <v>3.4369999999999998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0.59799999999999998</v>
      </c>
      <c r="I62" s="122">
        <v>0.55100000000000005</v>
      </c>
      <c r="J62" s="122">
        <v>0.46800000000000003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9.5129999999999999</v>
      </c>
      <c r="I63" s="122">
        <v>9.4109999999999996</v>
      </c>
      <c r="J63" s="122">
        <v>2.4060000000000001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11.709</v>
      </c>
      <c r="I64" s="124">
        <v>11.675000000000001</v>
      </c>
      <c r="J64" s="124">
        <v>6.3109999999999999</v>
      </c>
      <c r="K64" s="40">
        <v>54.055674518201286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14.616</v>
      </c>
      <c r="I66" s="124">
        <v>7.9210000000000003</v>
      </c>
      <c r="J66" s="124">
        <v>8.6590000000000007</v>
      </c>
      <c r="K66" s="40">
        <v>109.3170054286075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83.4</v>
      </c>
      <c r="I68" s="122">
        <v>78.513000000000005</v>
      </c>
      <c r="J68" s="122">
        <v>73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17.7</v>
      </c>
      <c r="I69" s="122">
        <v>20.032</v>
      </c>
      <c r="J69" s="122">
        <v>20.5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101.10000000000001</v>
      </c>
      <c r="I70" s="124">
        <v>98.545000000000002</v>
      </c>
      <c r="J70" s="124">
        <v>93.5</v>
      </c>
      <c r="K70" s="40">
        <v>94.880511441473431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0.67600000000000005</v>
      </c>
      <c r="I72" s="122">
        <v>0.59699999999999998</v>
      </c>
      <c r="J72" s="122">
        <v>0.59699999999999998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0.4</v>
      </c>
      <c r="I73" s="122">
        <v>0.41899999999999998</v>
      </c>
      <c r="J73" s="122">
        <v>0.16200000000000001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1.1000000000000001</v>
      </c>
      <c r="I74" s="122">
        <v>0.86399999999999999</v>
      </c>
      <c r="J74" s="122">
        <v>0.8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1.323</v>
      </c>
      <c r="I75" s="122">
        <v>1.615</v>
      </c>
      <c r="J75" s="122">
        <v>1.57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2.72</v>
      </c>
      <c r="I76" s="122">
        <v>1.8</v>
      </c>
      <c r="J76" s="122">
        <v>1.36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0.43099999999999999</v>
      </c>
      <c r="I77" s="122">
        <v>0.34399999999999997</v>
      </c>
      <c r="J77" s="122">
        <v>0.34399999999999997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0.27</v>
      </c>
      <c r="I78" s="122">
        <v>0.30299999999999999</v>
      </c>
      <c r="J78" s="122">
        <v>0.3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12.4</v>
      </c>
      <c r="I79" s="122">
        <v>11.225</v>
      </c>
      <c r="J79" s="122">
        <v>11.6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19.32</v>
      </c>
      <c r="I80" s="124">
        <v>17.167000000000002</v>
      </c>
      <c r="J80" s="124">
        <v>16.733000000000001</v>
      </c>
      <c r="K80" s="40">
        <v>97.471893749635925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1.3420000000000001</v>
      </c>
      <c r="I82" s="122">
        <v>1.343</v>
      </c>
      <c r="J82" s="122">
        <v>1.343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0.61099999999999999</v>
      </c>
      <c r="I83" s="122">
        <v>0.61499999999999999</v>
      </c>
      <c r="J83" s="122">
        <v>0.61499999999999999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1.9530000000000001</v>
      </c>
      <c r="I84" s="124">
        <v>1.958</v>
      </c>
      <c r="J84" s="124">
        <v>1.958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181.38000000000002</v>
      </c>
      <c r="I87" s="128">
        <v>165.04500000000002</v>
      </c>
      <c r="J87" s="128">
        <v>163.16499999999999</v>
      </c>
      <c r="K87" s="49">
        <v>98.860916719682507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oja75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/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/>
      <c r="I80" s="124"/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88.31</v>
      </c>
      <c r="I82" s="122">
        <v>89.27</v>
      </c>
      <c r="J82" s="122">
        <v>110.32599999999999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329.24099999999999</v>
      </c>
      <c r="I83" s="122">
        <v>259.60399999999998</v>
      </c>
      <c r="J83" s="122">
        <v>318.98599999999999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417.55099999999999</v>
      </c>
      <c r="I84" s="124">
        <v>348.87399999999997</v>
      </c>
      <c r="J84" s="124">
        <v>429.31200000000001</v>
      </c>
      <c r="K84" s="40">
        <v>123.05646164517852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417.55099999999999</v>
      </c>
      <c r="I87" s="128">
        <v>348.87399999999997</v>
      </c>
      <c r="J87" s="128">
        <v>429.31200000000001</v>
      </c>
      <c r="K87" s="49">
        <v>123.05646164517852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oja76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5.83</v>
      </c>
      <c r="I9" s="122">
        <v>8.1069999999999993</v>
      </c>
      <c r="J9" s="122">
        <v>5.6550000000000002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0.34</v>
      </c>
      <c r="I10" s="122">
        <v>0.28499999999999998</v>
      </c>
      <c r="J10" s="122">
        <v>0.33300000000000002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0.316</v>
      </c>
      <c r="I11" s="122">
        <v>0.35</v>
      </c>
      <c r="J11" s="122">
        <v>0.31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11.839</v>
      </c>
      <c r="I12" s="122">
        <v>9.5259999999999998</v>
      </c>
      <c r="J12" s="122">
        <v>11.6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18.324999999999999</v>
      </c>
      <c r="I13" s="124">
        <v>18.268000000000001</v>
      </c>
      <c r="J13" s="124">
        <v>17.898</v>
      </c>
      <c r="K13" s="40">
        <v>97.974600394131812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4.0579999999999998</v>
      </c>
      <c r="I15" s="124">
        <v>3.823</v>
      </c>
      <c r="J15" s="124">
        <v>5.0999999999999996</v>
      </c>
      <c r="K15" s="40">
        <v>133.40308658121893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>
        <v>0.39</v>
      </c>
      <c r="I17" s="124">
        <v>0.38100000000000001</v>
      </c>
      <c r="J17" s="124">
        <v>0.39</v>
      </c>
      <c r="K17" s="40">
        <v>102.36220472440945</v>
      </c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4.9000000000000002E-2</v>
      </c>
      <c r="I19" s="122">
        <v>0.06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0.56999999999999995</v>
      </c>
      <c r="I20" s="122">
        <v>0.91400000000000003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0.67</v>
      </c>
      <c r="I21" s="122">
        <v>1.048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1.2890000000000001</v>
      </c>
      <c r="I22" s="124">
        <v>2.0220000000000002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0.25</v>
      </c>
      <c r="I24" s="124">
        <v>1.2E-2</v>
      </c>
      <c r="J24" s="124">
        <v>0.4</v>
      </c>
      <c r="K24" s="40">
        <v>3333.3333333333335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0.05</v>
      </c>
      <c r="I26" s="124">
        <v>4.4999999999999998E-2</v>
      </c>
      <c r="J26" s="124">
        <v>4.4999999999999998E-2</v>
      </c>
      <c r="K26" s="40">
        <v>100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0.95</v>
      </c>
      <c r="I28" s="122">
        <v>0.55900000000000005</v>
      </c>
      <c r="J28" s="122">
        <v>0.52600000000000002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0.95</v>
      </c>
      <c r="I31" s="124">
        <v>0.55900000000000005</v>
      </c>
      <c r="J31" s="124">
        <v>0.52600000000000002</v>
      </c>
      <c r="K31" s="40">
        <v>94.096601073345255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0.13500000000000001</v>
      </c>
      <c r="I33" s="122">
        <v>0.17799999999999999</v>
      </c>
      <c r="J33" s="122">
        <v>0.13900000000000001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>
        <v>1.7000000000000001E-2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0.6</v>
      </c>
      <c r="I35" s="122">
        <v>0.69699999999999995</v>
      </c>
      <c r="J35" s="122">
        <v>1.847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7.4999999999999997E-2</v>
      </c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0.80999999999999994</v>
      </c>
      <c r="I37" s="124">
        <v>0.8919999999999999</v>
      </c>
      <c r="J37" s="124">
        <v>1.986</v>
      </c>
      <c r="K37" s="40">
        <v>222.64573991031392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0.04</v>
      </c>
      <c r="I39" s="124">
        <v>3.7999999999999999E-2</v>
      </c>
      <c r="J39" s="124">
        <v>3.5000000000000003E-2</v>
      </c>
      <c r="K39" s="40">
        <v>92.105263157894754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>
        <v>0.02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0.88700000000000001</v>
      </c>
      <c r="I63" s="122">
        <v>1.2230000000000001</v>
      </c>
      <c r="J63" s="122">
        <v>0.76200000000000001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0.88700000000000001</v>
      </c>
      <c r="I64" s="124">
        <v>1.2430000000000001</v>
      </c>
      <c r="J64" s="124">
        <v>0.76200000000000001</v>
      </c>
      <c r="K64" s="40">
        <v>61.303298471440058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1.4999999999999999E-2</v>
      </c>
      <c r="I68" s="122">
        <v>3.6999999999999998E-2</v>
      </c>
      <c r="J68" s="122">
        <v>0.04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0.19</v>
      </c>
      <c r="I69" s="122">
        <v>0.20300000000000001</v>
      </c>
      <c r="J69" s="122">
        <v>0.24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0.20500000000000002</v>
      </c>
      <c r="I70" s="124">
        <v>0.24000000000000002</v>
      </c>
      <c r="J70" s="124">
        <v>0.27999999999999997</v>
      </c>
      <c r="K70" s="40">
        <v>116.66666666666664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0.03</v>
      </c>
      <c r="I76" s="122">
        <v>0.01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/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0.03</v>
      </c>
      <c r="I80" s="124">
        <v>0.01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1.7999999999999999E-2</v>
      </c>
      <c r="I82" s="122">
        <v>1.7999999999999999E-2</v>
      </c>
      <c r="J82" s="122">
        <v>1.7999999999999999E-2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4.1000000000000002E-2</v>
      </c>
      <c r="I83" s="122">
        <v>4.2000000000000003E-2</v>
      </c>
      <c r="J83" s="122">
        <v>4.2000000000000003E-2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5.8999999999999997E-2</v>
      </c>
      <c r="I84" s="124">
        <v>0.06</v>
      </c>
      <c r="J84" s="124">
        <v>0.06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27.343</v>
      </c>
      <c r="I87" s="128">
        <v>27.593</v>
      </c>
      <c r="J87" s="128">
        <v>27.481999999999999</v>
      </c>
      <c r="K87" s="49">
        <v>99.597724060450105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oja77">
    <pageSetUpPr fitToPage="1"/>
  </sheetPr>
  <dimension ref="A1:K625"/>
  <sheetViews>
    <sheetView view="pageBreakPreview" topLeftCell="A33" zoomScale="60" zoomScaleNormal="100" workbookViewId="0">
      <selection activeCell="K87" sqref="K8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>
        <v>3.0000000000000001E-3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2.516E-3</v>
      </c>
      <c r="I12" s="122">
        <v>3.0000000000000001E-3</v>
      </c>
      <c r="J12" s="122">
        <v>2.5200000000000001E-3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2.516E-3</v>
      </c>
      <c r="I13" s="124">
        <v>6.0000000000000001E-3</v>
      </c>
      <c r="J13" s="124">
        <f>J12</f>
        <v>2.5200000000000001E-3</v>
      </c>
      <c r="K13" s="40">
        <f>IF(AND(I13&gt;0,J13&gt;0),J13*100/I13,"")</f>
        <v>42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>
        <v>4.0000000000000001E-3</v>
      </c>
      <c r="J15" s="124">
        <v>7.0000000000000001E-3</v>
      </c>
      <c r="K15" s="40">
        <v>175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>
        <v>3.0000000000000001E-3</v>
      </c>
      <c r="J36" s="122">
        <v>3.0000000000000001E-3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/>
      <c r="I37" s="124">
        <v>3.0000000000000001E-3</v>
      </c>
      <c r="J37" s="124">
        <v>3.0000000000000001E-3</v>
      </c>
      <c r="K37" s="40">
        <v>100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0.05</v>
      </c>
      <c r="I39" s="124">
        <v>4.3999999999999997E-2</v>
      </c>
      <c r="J39" s="124">
        <v>4.4999999999999998E-2</v>
      </c>
      <c r="K39" s="40">
        <v>102.27272727272728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/>
      <c r="I50" s="124"/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/>
      <c r="I59" s="124"/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2.367</v>
      </c>
      <c r="I61" s="122">
        <v>1.502</v>
      </c>
      <c r="J61" s="122">
        <v>2.9609999999999999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0.56999999999999995</v>
      </c>
      <c r="I62" s="122">
        <v>2.1</v>
      </c>
      <c r="J62" s="122">
        <v>1.9950000000000001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4.8499999999999996</v>
      </c>
      <c r="I63" s="122">
        <v>9.2460000000000004</v>
      </c>
      <c r="J63" s="122">
        <v>10.911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7.786999999999999</v>
      </c>
      <c r="I64" s="124">
        <v>12.848000000000001</v>
      </c>
      <c r="J64" s="124">
        <v>15.866999999999999</v>
      </c>
      <c r="K64" s="40">
        <v>123.49782067247818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4.8000000000000001E-2</v>
      </c>
      <c r="I66" s="124">
        <v>2.4E-2</v>
      </c>
      <c r="J66" s="124">
        <v>1.7999999999999999E-2</v>
      </c>
      <c r="K66" s="40">
        <v>74.999999999999986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5.1999999999999998E-2</v>
      </c>
      <c r="I72" s="122">
        <v>0.05</v>
      </c>
      <c r="J72" s="122">
        <v>5.8000000000000003E-2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6.15</v>
      </c>
      <c r="I73" s="122">
        <v>7.1440000000000001</v>
      </c>
      <c r="J73" s="122">
        <v>7.6580000000000004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28.227</v>
      </c>
      <c r="I75" s="122">
        <v>17.274999999999999</v>
      </c>
      <c r="J75" s="122">
        <v>16.029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2.59</v>
      </c>
      <c r="I76" s="122">
        <v>4.8499999999999996</v>
      </c>
      <c r="J76" s="122">
        <v>5.4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59.591999999999999</v>
      </c>
      <c r="I78" s="122">
        <v>49.023000000000003</v>
      </c>
      <c r="J78" s="122">
        <v>25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>
        <v>3.7999999999999999E-2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96.611000000000004</v>
      </c>
      <c r="I80" s="124">
        <v>78.38</v>
      </c>
      <c r="J80" s="124">
        <v>54.145000000000003</v>
      </c>
      <c r="K80" s="40">
        <v>69.080122480224546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1.972</v>
      </c>
      <c r="I82" s="122">
        <v>2.2690000000000001</v>
      </c>
      <c r="J82" s="122">
        <v>2.2690000000000001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9.0020000000000007</v>
      </c>
      <c r="I83" s="122">
        <v>12.369</v>
      </c>
      <c r="J83" s="122">
        <v>12.369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10.974</v>
      </c>
      <c r="I84" s="124">
        <v>14.638</v>
      </c>
      <c r="J84" s="124">
        <v>14.638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115.47251600000001</v>
      </c>
      <c r="I87" s="128">
        <v>105.947</v>
      </c>
      <c r="J87" s="128">
        <f>J84+J80+J70+J66+J64+J59+J52+J50+J39+J37+J31+J26+J24+J22+J17+J13+J15</f>
        <v>84.725520000000017</v>
      </c>
      <c r="K87" s="49">
        <f>IF(AND(I87&gt;0,J87&gt;0),J87*100/I87,"")</f>
        <v>79.96972070941132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73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2744</v>
      </c>
      <c r="D28" s="29">
        <v>2862</v>
      </c>
      <c r="E28" s="29">
        <v>2800</v>
      </c>
      <c r="F28" s="30"/>
      <c r="G28" s="30"/>
      <c r="H28" s="122">
        <v>8.4589999999999996</v>
      </c>
      <c r="I28" s="122">
        <v>9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5345</v>
      </c>
      <c r="D29" s="29">
        <v>4444</v>
      </c>
      <c r="E29" s="29">
        <v>4488</v>
      </c>
      <c r="F29" s="30"/>
      <c r="G29" s="30"/>
      <c r="H29" s="122">
        <v>10.679</v>
      </c>
      <c r="I29" s="122">
        <v>1.4710000000000001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3374</v>
      </c>
      <c r="D30" s="29">
        <v>6614</v>
      </c>
      <c r="E30" s="29">
        <v>6500</v>
      </c>
      <c r="F30" s="30"/>
      <c r="G30" s="30"/>
      <c r="H30" s="122">
        <v>6.649</v>
      </c>
      <c r="I30" s="122">
        <v>4.1369999999999996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11463</v>
      </c>
      <c r="D31" s="37">
        <v>13920</v>
      </c>
      <c r="E31" s="37">
        <v>13788</v>
      </c>
      <c r="F31" s="38">
        <v>99.051724137931032</v>
      </c>
      <c r="G31" s="39"/>
      <c r="H31" s="123">
        <v>25.786999999999999</v>
      </c>
      <c r="I31" s="124">
        <v>14.608000000000001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319</v>
      </c>
      <c r="D33" s="29">
        <v>280</v>
      </c>
      <c r="E33" s="29">
        <v>290</v>
      </c>
      <c r="F33" s="30"/>
      <c r="G33" s="30"/>
      <c r="H33" s="122">
        <v>0.98599999999999999</v>
      </c>
      <c r="I33" s="122">
        <v>0.35199999999999998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648</v>
      </c>
      <c r="D34" s="29">
        <v>750</v>
      </c>
      <c r="E34" s="29">
        <v>600</v>
      </c>
      <c r="F34" s="30"/>
      <c r="G34" s="30"/>
      <c r="H34" s="122">
        <v>1.8140000000000001</v>
      </c>
      <c r="I34" s="122">
        <v>0.98499999999999999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386</v>
      </c>
      <c r="D35" s="29">
        <v>350</v>
      </c>
      <c r="E35" s="29">
        <v>350</v>
      </c>
      <c r="F35" s="30"/>
      <c r="G35" s="30"/>
      <c r="H35" s="122">
        <v>1.4690000000000001</v>
      </c>
      <c r="I35" s="122">
        <v>0.69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/>
      <c r="I36" s="122"/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1353</v>
      </c>
      <c r="D37" s="37">
        <v>1380</v>
      </c>
      <c r="E37" s="37">
        <v>1240</v>
      </c>
      <c r="F37" s="38">
        <v>89.85507246376811</v>
      </c>
      <c r="G37" s="39"/>
      <c r="H37" s="123">
        <v>4.2690000000000001</v>
      </c>
      <c r="I37" s="124">
        <v>2.0270000000000001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11182</v>
      </c>
      <c r="D39" s="37">
        <v>11200</v>
      </c>
      <c r="E39" s="37">
        <v>10600</v>
      </c>
      <c r="F39" s="38">
        <v>94.642857142857139</v>
      </c>
      <c r="G39" s="39"/>
      <c r="H39" s="123">
        <v>18.45</v>
      </c>
      <c r="I39" s="124">
        <v>18.2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4457</v>
      </c>
      <c r="D41" s="29">
        <v>2494</v>
      </c>
      <c r="E41" s="29">
        <v>2500</v>
      </c>
      <c r="F41" s="30"/>
      <c r="G41" s="30"/>
      <c r="H41" s="122">
        <v>9.0470000000000006</v>
      </c>
      <c r="I41" s="122">
        <v>2.2829999999999999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4500</v>
      </c>
      <c r="D42" s="29">
        <v>4200</v>
      </c>
      <c r="E42" s="29">
        <v>4400</v>
      </c>
      <c r="F42" s="30"/>
      <c r="G42" s="30"/>
      <c r="H42" s="122">
        <v>15.62</v>
      </c>
      <c r="I42" s="122">
        <v>9.782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1400</v>
      </c>
      <c r="D43" s="29">
        <v>1000</v>
      </c>
      <c r="E43" s="29">
        <v>1000</v>
      </c>
      <c r="F43" s="30"/>
      <c r="G43" s="30"/>
      <c r="H43" s="122">
        <v>2.758</v>
      </c>
      <c r="I43" s="122">
        <v>1.53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10000</v>
      </c>
      <c r="D44" s="29">
        <v>10000</v>
      </c>
      <c r="E44" s="29">
        <v>10000</v>
      </c>
      <c r="F44" s="30"/>
      <c r="G44" s="30"/>
      <c r="H44" s="122">
        <v>35.700000000000003</v>
      </c>
      <c r="I44" s="122">
        <v>23.292000000000002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700</v>
      </c>
      <c r="D45" s="29">
        <v>650</v>
      </c>
      <c r="E45" s="29">
        <v>600</v>
      </c>
      <c r="F45" s="30"/>
      <c r="G45" s="30"/>
      <c r="H45" s="122">
        <v>1.82</v>
      </c>
      <c r="I45" s="122">
        <v>1.2030000000000001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10000</v>
      </c>
      <c r="D46" s="29">
        <v>8500</v>
      </c>
      <c r="E46" s="29">
        <v>8000</v>
      </c>
      <c r="F46" s="30"/>
      <c r="G46" s="30"/>
      <c r="H46" s="122">
        <v>24.42</v>
      </c>
      <c r="I46" s="122">
        <v>14.747999999999999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5040</v>
      </c>
      <c r="D47" s="29">
        <v>5050</v>
      </c>
      <c r="E47" s="29">
        <v>5050</v>
      </c>
      <c r="F47" s="30"/>
      <c r="G47" s="30"/>
      <c r="H47" s="122">
        <v>11.347</v>
      </c>
      <c r="I47" s="122">
        <v>4.7050000000000001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1750</v>
      </c>
      <c r="D48" s="29">
        <v>1750</v>
      </c>
      <c r="E48" s="29">
        <v>1750</v>
      </c>
      <c r="F48" s="30"/>
      <c r="G48" s="30"/>
      <c r="H48" s="122">
        <v>5.093</v>
      </c>
      <c r="I48" s="122">
        <v>3.3260000000000001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2953</v>
      </c>
      <c r="D49" s="29">
        <v>2854</v>
      </c>
      <c r="E49" s="29">
        <v>2854</v>
      </c>
      <c r="F49" s="30"/>
      <c r="G49" s="30"/>
      <c r="H49" s="122">
        <v>6.1</v>
      </c>
      <c r="I49" s="122">
        <v>5.6669999999999998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40800</v>
      </c>
      <c r="D50" s="37">
        <v>36498</v>
      </c>
      <c r="E50" s="37">
        <v>36154</v>
      </c>
      <c r="F50" s="38">
        <v>99.057482601786404</v>
      </c>
      <c r="G50" s="39"/>
      <c r="H50" s="123">
        <v>111.90499999999999</v>
      </c>
      <c r="I50" s="124">
        <v>66.536000000000001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597</v>
      </c>
      <c r="D52" s="37">
        <v>359</v>
      </c>
      <c r="E52" s="37">
        <v>685</v>
      </c>
      <c r="F52" s="38">
        <v>190.80779944289694</v>
      </c>
      <c r="G52" s="39"/>
      <c r="H52" s="123">
        <v>1.5740000000000001</v>
      </c>
      <c r="I52" s="124">
        <v>0.29599999999999999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22000</v>
      </c>
      <c r="D54" s="29">
        <v>19440</v>
      </c>
      <c r="E54" s="29">
        <v>19500</v>
      </c>
      <c r="F54" s="30"/>
      <c r="G54" s="30"/>
      <c r="H54" s="122">
        <v>53.65</v>
      </c>
      <c r="I54" s="122">
        <v>13.875999999999999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40236</v>
      </c>
      <c r="D55" s="29">
        <v>41043</v>
      </c>
      <c r="E55" s="29">
        <v>41043</v>
      </c>
      <c r="F55" s="30"/>
      <c r="G55" s="30"/>
      <c r="H55" s="122">
        <v>119.184</v>
      </c>
      <c r="I55" s="122">
        <v>36.527999999999999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36450</v>
      </c>
      <c r="D56" s="29">
        <v>12200</v>
      </c>
      <c r="E56" s="29">
        <v>16500</v>
      </c>
      <c r="F56" s="30"/>
      <c r="G56" s="30"/>
      <c r="H56" s="122">
        <v>84.436999999999998</v>
      </c>
      <c r="I56" s="122">
        <v>11.9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3361</v>
      </c>
      <c r="D57" s="29">
        <v>2491</v>
      </c>
      <c r="E57" s="29">
        <v>3207</v>
      </c>
      <c r="F57" s="30"/>
      <c r="G57" s="30"/>
      <c r="H57" s="122">
        <v>10.324999999999999</v>
      </c>
      <c r="I57" s="122">
        <v>3.9630000000000001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18804</v>
      </c>
      <c r="D58" s="29">
        <v>12446</v>
      </c>
      <c r="E58" s="29">
        <v>12400</v>
      </c>
      <c r="F58" s="30"/>
      <c r="G58" s="30"/>
      <c r="H58" s="122">
        <v>44.548000000000002</v>
      </c>
      <c r="I58" s="122">
        <v>9.7720000000000002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120851</v>
      </c>
      <c r="D59" s="37">
        <v>87620</v>
      </c>
      <c r="E59" s="37">
        <v>92650</v>
      </c>
      <c r="F59" s="38">
        <v>105.7406984706688</v>
      </c>
      <c r="G59" s="39"/>
      <c r="H59" s="123">
        <v>312.14400000000001</v>
      </c>
      <c r="I59" s="124">
        <v>76.039000000000001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649</v>
      </c>
      <c r="D61" s="29">
        <v>252</v>
      </c>
      <c r="E61" s="29">
        <v>250</v>
      </c>
      <c r="F61" s="30"/>
      <c r="G61" s="30"/>
      <c r="H61" s="122">
        <v>1.1160000000000001</v>
      </c>
      <c r="I61" s="122">
        <v>0.25600000000000001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>
        <v>42</v>
      </c>
      <c r="E62" s="29">
        <v>42</v>
      </c>
      <c r="F62" s="30"/>
      <c r="G62" s="30"/>
      <c r="H62" s="122"/>
      <c r="I62" s="122">
        <v>0.03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169</v>
      </c>
      <c r="D63" s="29">
        <v>296</v>
      </c>
      <c r="E63" s="29">
        <v>296</v>
      </c>
      <c r="F63" s="30"/>
      <c r="G63" s="30"/>
      <c r="H63" s="122">
        <v>0.33800000000000002</v>
      </c>
      <c r="I63" s="122">
        <v>0.16600000000000001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818</v>
      </c>
      <c r="D64" s="37">
        <v>590</v>
      </c>
      <c r="E64" s="37">
        <v>588</v>
      </c>
      <c r="F64" s="38">
        <v>99.66101694915254</v>
      </c>
      <c r="G64" s="39"/>
      <c r="H64" s="123">
        <v>1.4540000000000002</v>
      </c>
      <c r="I64" s="124">
        <v>0.45200000000000007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10450</v>
      </c>
      <c r="D66" s="37">
        <v>10450</v>
      </c>
      <c r="E66" s="37">
        <v>5810</v>
      </c>
      <c r="F66" s="38">
        <v>55.598086124401917</v>
      </c>
      <c r="G66" s="39"/>
      <c r="H66" s="123">
        <v>33.194000000000003</v>
      </c>
      <c r="I66" s="124">
        <v>9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1001</v>
      </c>
      <c r="D68" s="29">
        <v>1500</v>
      </c>
      <c r="E68" s="29">
        <v>2500</v>
      </c>
      <c r="F68" s="30"/>
      <c r="G68" s="30"/>
      <c r="H68" s="122">
        <v>2.2480000000000002</v>
      </c>
      <c r="I68" s="122">
        <v>1.5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9</v>
      </c>
      <c r="D69" s="29">
        <v>40</v>
      </c>
      <c r="E69" s="29">
        <v>100</v>
      </c>
      <c r="F69" s="30"/>
      <c r="G69" s="30"/>
      <c r="H69" s="122">
        <v>1.0999999999999999E-2</v>
      </c>
      <c r="I69" s="122">
        <v>0.05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1010</v>
      </c>
      <c r="D70" s="37">
        <v>1540</v>
      </c>
      <c r="E70" s="37">
        <v>2600</v>
      </c>
      <c r="F70" s="38">
        <v>168.83116883116884</v>
      </c>
      <c r="G70" s="39"/>
      <c r="H70" s="123">
        <v>2.2590000000000003</v>
      </c>
      <c r="I70" s="124">
        <v>1.55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7854</v>
      </c>
      <c r="D72" s="29">
        <v>8886</v>
      </c>
      <c r="E72" s="29">
        <v>8886</v>
      </c>
      <c r="F72" s="30"/>
      <c r="G72" s="30"/>
      <c r="H72" s="122">
        <v>8.8130000000000006</v>
      </c>
      <c r="I72" s="122">
        <v>1.0129999999999999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550</v>
      </c>
      <c r="D73" s="29">
        <v>590</v>
      </c>
      <c r="E73" s="29">
        <v>548</v>
      </c>
      <c r="F73" s="30"/>
      <c r="G73" s="30"/>
      <c r="H73" s="122">
        <v>1.6639999999999999</v>
      </c>
      <c r="I73" s="122">
        <v>1.77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10458</v>
      </c>
      <c r="D74" s="29">
        <v>13280</v>
      </c>
      <c r="E74" s="29">
        <v>14000</v>
      </c>
      <c r="F74" s="30"/>
      <c r="G74" s="30"/>
      <c r="H74" s="122">
        <v>23.148</v>
      </c>
      <c r="I74" s="122">
        <v>15.936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20147</v>
      </c>
      <c r="D75" s="29">
        <v>14055</v>
      </c>
      <c r="E75" s="29">
        <v>14074</v>
      </c>
      <c r="F75" s="30"/>
      <c r="G75" s="30"/>
      <c r="H75" s="122">
        <v>15.07</v>
      </c>
      <c r="I75" s="122">
        <v>7.3090000000000002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70</v>
      </c>
      <c r="D76" s="29">
        <v>140</v>
      </c>
      <c r="E76" s="29">
        <v>150</v>
      </c>
      <c r="F76" s="30"/>
      <c r="G76" s="30"/>
      <c r="H76" s="122">
        <v>0.182</v>
      </c>
      <c r="I76" s="122">
        <v>0.126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1376</v>
      </c>
      <c r="D77" s="29">
        <v>2078</v>
      </c>
      <c r="E77" s="29">
        <v>2067</v>
      </c>
      <c r="F77" s="30"/>
      <c r="G77" s="30"/>
      <c r="H77" s="122">
        <v>2.2000000000000002</v>
      </c>
      <c r="I77" s="122">
        <v>1.3640000000000001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150</v>
      </c>
      <c r="D78" s="29">
        <v>678</v>
      </c>
      <c r="E78" s="29">
        <v>678</v>
      </c>
      <c r="F78" s="30"/>
      <c r="G78" s="30"/>
      <c r="H78" s="122">
        <v>0.41499999999999998</v>
      </c>
      <c r="I78" s="122">
        <v>0.65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3225</v>
      </c>
      <c r="D79" s="29">
        <v>5340</v>
      </c>
      <c r="E79" s="29">
        <v>5340</v>
      </c>
      <c r="F79" s="30"/>
      <c r="G79" s="30"/>
      <c r="H79" s="122">
        <v>7.6</v>
      </c>
      <c r="I79" s="122">
        <v>4.2720000000000002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43830</v>
      </c>
      <c r="D80" s="37">
        <v>45047</v>
      </c>
      <c r="E80" s="37">
        <v>45743</v>
      </c>
      <c r="F80" s="38">
        <v>101.54505294470221</v>
      </c>
      <c r="G80" s="39"/>
      <c r="H80" s="123">
        <v>59.092000000000006</v>
      </c>
      <c r="I80" s="124">
        <v>32.440000000000005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/>
      <c r="J83" s="122"/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/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242354</v>
      </c>
      <c r="D87" s="48">
        <v>208604</v>
      </c>
      <c r="E87" s="48">
        <v>209858</v>
      </c>
      <c r="F87" s="49">
        <v>100.60113900021092</v>
      </c>
      <c r="G87" s="39"/>
      <c r="H87" s="127">
        <v>570.12800000000004</v>
      </c>
      <c r="I87" s="128">
        <v>221.14800000000002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oja78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136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0.16</v>
      </c>
      <c r="I9" s="122">
        <v>0.43099999999999999</v>
      </c>
      <c r="J9" s="122">
        <v>0.157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0.85</v>
      </c>
      <c r="I10" s="122">
        <v>1.119</v>
      </c>
      <c r="J10" s="122">
        <v>0.83399999999999996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0.64</v>
      </c>
      <c r="I11" s="122">
        <v>0.78900000000000003</v>
      </c>
      <c r="J11" s="122">
        <v>0.627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0.15</v>
      </c>
      <c r="I12" s="122">
        <v>0.19</v>
      </c>
      <c r="J12" s="122">
        <v>0.14699999999999999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1.7999999999999998</v>
      </c>
      <c r="I13" s="124">
        <v>2.5289999999999999</v>
      </c>
      <c r="J13" s="124">
        <v>1.7649999999999999</v>
      </c>
      <c r="K13" s="40">
        <v>69.790431000395415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5.5E-2</v>
      </c>
      <c r="I15" s="124">
        <v>6.6000000000000003E-2</v>
      </c>
      <c r="J15" s="124">
        <v>5.8000000000000003E-2</v>
      </c>
      <c r="K15" s="40">
        <v>87.87878787878789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>
        <v>8.4000000000000005E-2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2.5000000000000001E-2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>
        <v>0.254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>
        <v>0.16700000000000001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>
        <v>0.44600000000000006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0.38200000000000001</v>
      </c>
      <c r="I24" s="124">
        <v>0.51400000000000001</v>
      </c>
      <c r="J24" s="124">
        <v>0.42099999999999999</v>
      </c>
      <c r="K24" s="40">
        <v>81.906614785992218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0.4</v>
      </c>
      <c r="I26" s="124">
        <v>0.38400000000000001</v>
      </c>
      <c r="J26" s="124">
        <v>0.45</v>
      </c>
      <c r="K26" s="40">
        <v>117.1875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1.8720000000000001</v>
      </c>
      <c r="I28" s="122">
        <v>1.919</v>
      </c>
      <c r="J28" s="122">
        <v>2.5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4.8000000000000001E-2</v>
      </c>
      <c r="J29" s="122">
        <v>5.8000000000000003E-2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0.45</v>
      </c>
      <c r="I30" s="122">
        <v>0.48899999999999999</v>
      </c>
      <c r="J30" s="122">
        <v>0.71099999999999997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2.3220000000000001</v>
      </c>
      <c r="I31" s="124">
        <v>2.456</v>
      </c>
      <c r="J31" s="124">
        <v>3.2689999999999997</v>
      </c>
      <c r="K31" s="40">
        <v>133.10260586319217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0.154</v>
      </c>
      <c r="I33" s="122">
        <v>0.11899999999999999</v>
      </c>
      <c r="J33" s="122">
        <v>0.12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0.38500000000000001</v>
      </c>
      <c r="I34" s="122">
        <v>0.105</v>
      </c>
      <c r="J34" s="122">
        <v>0.1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1.3480000000000001</v>
      </c>
      <c r="I35" s="122">
        <v>1.0569999999999999</v>
      </c>
      <c r="J35" s="122">
        <v>1.323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0.36499999999999999</v>
      </c>
      <c r="I36" s="122">
        <v>0.34</v>
      </c>
      <c r="J36" s="122">
        <v>0.34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2.2519999999999998</v>
      </c>
      <c r="I37" s="124">
        <v>1.621</v>
      </c>
      <c r="J37" s="124">
        <v>1.883</v>
      </c>
      <c r="K37" s="40">
        <v>116.16286243059841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1E-3</v>
      </c>
      <c r="I39" s="124">
        <v>2E-3</v>
      </c>
      <c r="J39" s="124">
        <v>1E-3</v>
      </c>
      <c r="K39" s="40">
        <v>50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1E-3</v>
      </c>
      <c r="I41" s="122">
        <v>5.0000000000000001E-3</v>
      </c>
      <c r="J41" s="122">
        <v>8.0000000000000002E-3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3.4000000000000002E-2</v>
      </c>
      <c r="I42" s="122">
        <v>0.09</v>
      </c>
      <c r="J42" s="122">
        <v>4.5999999999999999E-2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3.7999999999999999E-2</v>
      </c>
      <c r="I43" s="122">
        <v>3.4000000000000002E-2</v>
      </c>
      <c r="J43" s="122">
        <v>5.0999999999999997E-2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1.2999999999999999E-2</v>
      </c>
      <c r="I45" s="122">
        <v>1.2E-2</v>
      </c>
      <c r="J45" s="122">
        <v>1.4E-2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1E-3</v>
      </c>
      <c r="I46" s="122">
        <v>1E-3</v>
      </c>
      <c r="J46" s="122">
        <v>1E-3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>
        <v>7.0000000000000001E-3</v>
      </c>
      <c r="I47" s="122">
        <v>5.0000000000000001E-3</v>
      </c>
      <c r="J47" s="122">
        <v>1E-3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0.51200000000000001</v>
      </c>
      <c r="I48" s="122">
        <v>0.67300000000000004</v>
      </c>
      <c r="J48" s="122">
        <v>0.71799999999999997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1.6E-2</v>
      </c>
      <c r="I49" s="122">
        <v>1.6E-2</v>
      </c>
      <c r="J49" s="122">
        <v>0.02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0.622</v>
      </c>
      <c r="I50" s="124">
        <v>0.83600000000000008</v>
      </c>
      <c r="J50" s="124">
        <v>0.85899999999999999</v>
      </c>
      <c r="K50" s="40">
        <v>102.7511961722488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0.04</v>
      </c>
      <c r="I52" s="124">
        <v>0.02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1.107</v>
      </c>
      <c r="I54" s="122">
        <v>1.0720000000000001</v>
      </c>
      <c r="J54" s="122">
        <v>1.3959999999999999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0.15</v>
      </c>
      <c r="I55" s="122">
        <v>0.191</v>
      </c>
      <c r="J55" s="122">
        <v>0.17299999999999999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0.17499999999999999</v>
      </c>
      <c r="I56" s="122">
        <v>0.161</v>
      </c>
      <c r="J56" s="122">
        <v>0.14000000000000001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0.124</v>
      </c>
      <c r="I57" s="122">
        <v>1.4999999999999999E-2</v>
      </c>
      <c r="J57" s="122">
        <v>2.7E-2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0.42799999999999999</v>
      </c>
      <c r="I58" s="122">
        <v>0.40899999999999997</v>
      </c>
      <c r="J58" s="122">
        <v>0.36099999999999999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1.984</v>
      </c>
      <c r="I59" s="124">
        <v>1.8480000000000001</v>
      </c>
      <c r="J59" s="124">
        <v>2.097</v>
      </c>
      <c r="K59" s="40">
        <v>113.47402597402596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>
        <v>4.8000000000000001E-2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9.4E-2</v>
      </c>
      <c r="I62" s="122">
        <v>9.9000000000000005E-2</v>
      </c>
      <c r="J62" s="122">
        <v>0.08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0.4</v>
      </c>
      <c r="I63" s="122">
        <v>0.503</v>
      </c>
      <c r="J63" s="122">
        <v>0.53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0.49399999999999999</v>
      </c>
      <c r="I64" s="124">
        <v>0.65</v>
      </c>
      <c r="J64" s="124">
        <v>0.61</v>
      </c>
      <c r="K64" s="40">
        <v>93.84615384615384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0.44700000000000001</v>
      </c>
      <c r="I66" s="124">
        <v>0.29099999999999998</v>
      </c>
      <c r="J66" s="124">
        <v>0.185</v>
      </c>
      <c r="K66" s="40">
        <v>63.573883161512029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1.7</v>
      </c>
      <c r="I68" s="122">
        <v>0.96899999999999997</v>
      </c>
      <c r="J68" s="122">
        <v>1.2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2</v>
      </c>
      <c r="I69" s="122">
        <v>0.32800000000000001</v>
      </c>
      <c r="J69" s="122">
        <v>0.5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3.7</v>
      </c>
      <c r="I70" s="124">
        <v>1.2969999999999999</v>
      </c>
      <c r="J70" s="124">
        <v>1.7</v>
      </c>
      <c r="K70" s="40">
        <v>131.07170393215114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0.22500000000000001</v>
      </c>
      <c r="I72" s="122">
        <v>0.192</v>
      </c>
      <c r="J72" s="122">
        <v>0.19600000000000001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1.4999999999999999E-2</v>
      </c>
      <c r="I73" s="122">
        <v>0.02</v>
      </c>
      <c r="J73" s="122">
        <v>0.02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>
        <v>0.89200000000000002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1.1399999999999999</v>
      </c>
      <c r="I75" s="122">
        <v>0.9</v>
      </c>
      <c r="J75" s="122">
        <v>0.83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0.05</v>
      </c>
      <c r="I76" s="122">
        <v>8.4000000000000005E-2</v>
      </c>
      <c r="J76" s="122">
        <v>0.06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0.36499999999999999</v>
      </c>
      <c r="I77" s="122">
        <v>0.32800000000000001</v>
      </c>
      <c r="J77" s="122">
        <v>0.3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0.8</v>
      </c>
      <c r="I78" s="122">
        <v>0.94699999999999995</v>
      </c>
      <c r="J78" s="122">
        <v>0.7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1.7000000000000001E-2</v>
      </c>
      <c r="I79" s="122">
        <v>0.217</v>
      </c>
      <c r="J79" s="122">
        <v>2.3E-2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2.6119999999999997</v>
      </c>
      <c r="I80" s="124">
        <v>3.58</v>
      </c>
      <c r="J80" s="124">
        <v>2.129</v>
      </c>
      <c r="K80" s="40">
        <v>59.469273743016757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1.7999999999999999E-2</v>
      </c>
      <c r="I82" s="122">
        <v>1.7999999999999999E-2</v>
      </c>
      <c r="J82" s="122">
        <v>1.7999999999999999E-2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8.0000000000000002E-3</v>
      </c>
      <c r="I83" s="122">
        <v>8.0000000000000002E-3</v>
      </c>
      <c r="J83" s="122">
        <v>8.0000000000000002E-3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2.5999999999999999E-2</v>
      </c>
      <c r="I84" s="124">
        <v>2.5999999999999999E-2</v>
      </c>
      <c r="J84" s="124">
        <v>2.5999999999999999E-2</v>
      </c>
      <c r="K84" s="40">
        <v>100.00000000000001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17.136999999999997</v>
      </c>
      <c r="I87" s="128">
        <v>16.650000000000002</v>
      </c>
      <c r="J87" s="128">
        <v>15.452999999999998</v>
      </c>
      <c r="K87" s="49">
        <v>92.810810810810779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oja79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137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9.3970000000000002</v>
      </c>
      <c r="I9" s="122">
        <v>2.3719999999999999</v>
      </c>
      <c r="J9" s="122">
        <v>1.879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30.013999999999999</v>
      </c>
      <c r="I10" s="122">
        <v>54.029000000000003</v>
      </c>
      <c r="J10" s="122">
        <v>6.0030000000000001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57.512</v>
      </c>
      <c r="I11" s="122">
        <v>100.42100000000001</v>
      </c>
      <c r="J11" s="122">
        <v>11.502000000000001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3.1669999999999998</v>
      </c>
      <c r="I12" s="122">
        <v>3.4630000000000001</v>
      </c>
      <c r="J12" s="122">
        <v>0.63300000000000001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100.09</v>
      </c>
      <c r="I13" s="124">
        <v>160.285</v>
      </c>
      <c r="J13" s="124">
        <v>20.016999999999999</v>
      </c>
      <c r="K13" s="40">
        <v>12.488380072994978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0.2</v>
      </c>
      <c r="I15" s="124">
        <v>0.23799999999999999</v>
      </c>
      <c r="J15" s="124">
        <v>0.22500000000000001</v>
      </c>
      <c r="K15" s="40">
        <v>94.537815126050418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>
        <v>8.9999999999999993E-3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/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/>
      <c r="J29" s="122"/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/>
      <c r="I30" s="122"/>
      <c r="J30" s="122"/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/>
      <c r="I31" s="124"/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2.5999999999999999E-2</v>
      </c>
      <c r="I34" s="122">
        <v>2.4E-2</v>
      </c>
      <c r="J34" s="122">
        <v>0.02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/>
      <c r="I35" s="122"/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1.2E-2</v>
      </c>
      <c r="I36" s="122">
        <v>1.4E-2</v>
      </c>
      <c r="J36" s="122">
        <v>1.4E-2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3.7999999999999999E-2</v>
      </c>
      <c r="I37" s="124">
        <v>3.7999999999999999E-2</v>
      </c>
      <c r="J37" s="124">
        <v>3.4000000000000002E-2</v>
      </c>
      <c r="K37" s="40">
        <v>89.473684210526329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0.71199999999999997</v>
      </c>
      <c r="I41" s="122">
        <v>0.56200000000000006</v>
      </c>
      <c r="J41" s="122">
        <v>0.57399999999999995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4.8419999999999996</v>
      </c>
      <c r="I43" s="122">
        <v>1.9470000000000001</v>
      </c>
      <c r="J43" s="122">
        <v>1.9690000000000001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0.125</v>
      </c>
      <c r="I45" s="122">
        <v>0.1</v>
      </c>
      <c r="J45" s="122">
        <v>0.1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1.5</v>
      </c>
      <c r="I49" s="122">
        <v>1.998</v>
      </c>
      <c r="J49" s="122">
        <v>2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7.1789999999999994</v>
      </c>
      <c r="I50" s="124">
        <v>4.6070000000000002</v>
      </c>
      <c r="J50" s="124">
        <v>4.6430000000000007</v>
      </c>
      <c r="K50" s="40">
        <v>100.78141957890168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/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/>
      <c r="I56" s="122"/>
      <c r="J56" s="122"/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0.219</v>
      </c>
      <c r="I58" s="122">
        <v>0.217</v>
      </c>
      <c r="J58" s="122">
        <v>0.16300000000000001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0.219</v>
      </c>
      <c r="I59" s="124">
        <v>0.217</v>
      </c>
      <c r="J59" s="124">
        <v>0.16300000000000001</v>
      </c>
      <c r="K59" s="40">
        <v>75.115207373271886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/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/>
      <c r="I62" s="122"/>
      <c r="J62" s="122"/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/>
      <c r="I64" s="124"/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7.0000000000000007E-2</v>
      </c>
      <c r="I68" s="122">
        <v>4.4999999999999998E-2</v>
      </c>
      <c r="J68" s="122">
        <v>0.03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4.7</v>
      </c>
      <c r="I69" s="122">
        <v>4.45</v>
      </c>
      <c r="J69" s="122">
        <v>4.5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4.7700000000000005</v>
      </c>
      <c r="I70" s="124">
        <v>4.4950000000000001</v>
      </c>
      <c r="J70" s="124">
        <v>4.53</v>
      </c>
      <c r="K70" s="40">
        <v>100.77864293659621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6.9000000000000006E-2</v>
      </c>
      <c r="I72" s="122">
        <v>4.1000000000000002E-2</v>
      </c>
      <c r="J72" s="122">
        <v>2.8000000000000001E-2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0.64</v>
      </c>
      <c r="I73" s="122">
        <v>0.64300000000000002</v>
      </c>
      <c r="J73" s="122">
        <v>0.64500000000000002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0.56200000000000006</v>
      </c>
      <c r="I75" s="122">
        <v>0.68100000000000005</v>
      </c>
      <c r="J75" s="122">
        <v>0.35799999999999998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0.85</v>
      </c>
      <c r="I76" s="122">
        <v>0.75</v>
      </c>
      <c r="J76" s="122">
        <v>0.3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6.0000000000000001E-3</v>
      </c>
      <c r="I77" s="122">
        <v>4.0000000000000001E-3</v>
      </c>
      <c r="J77" s="122">
        <v>4.0000000000000001E-3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1.794</v>
      </c>
      <c r="I78" s="122">
        <v>1.875</v>
      </c>
      <c r="J78" s="122">
        <v>0.22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2.4E-2</v>
      </c>
      <c r="I79" s="122">
        <v>3.2000000000000001E-2</v>
      </c>
      <c r="J79" s="122">
        <v>2.4E-2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3.9449999999999998</v>
      </c>
      <c r="I80" s="124">
        <v>4.0259999999999998</v>
      </c>
      <c r="J80" s="124">
        <v>1.5790000000000002</v>
      </c>
      <c r="K80" s="40">
        <v>39.220069547938401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>
        <v>1.4999999999999999E-2</v>
      </c>
      <c r="J82" s="122">
        <v>1.4999999999999999E-2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0.11600000000000001</v>
      </c>
      <c r="I83" s="122">
        <v>0.11700000000000001</v>
      </c>
      <c r="J83" s="122">
        <v>0.11700000000000001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0.11600000000000001</v>
      </c>
      <c r="I84" s="124">
        <v>0.13200000000000001</v>
      </c>
      <c r="J84" s="124">
        <v>0.13200000000000001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116.55699999999999</v>
      </c>
      <c r="I87" s="128">
        <v>174.04700000000003</v>
      </c>
      <c r="J87" s="128">
        <v>31.323000000000004</v>
      </c>
      <c r="K87" s="49">
        <v>17.996862916338689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Hoja80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138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>
        <v>0.11899999999999999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>
        <v>0.11899999999999999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3.4390000000000001</v>
      </c>
      <c r="I24" s="124">
        <v>2.698</v>
      </c>
      <c r="J24" s="124">
        <v>3.4220000000000002</v>
      </c>
      <c r="K24" s="40">
        <v>126.8346923647146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5.5</v>
      </c>
      <c r="I26" s="124">
        <v>3.3969999999999998</v>
      </c>
      <c r="J26" s="124">
        <v>5.6</v>
      </c>
      <c r="K26" s="40">
        <v>164.85133941713278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15.932</v>
      </c>
      <c r="I28" s="122">
        <v>3.8959999999999999</v>
      </c>
      <c r="J28" s="122">
        <v>15.5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6.1470000000000002</v>
      </c>
      <c r="J29" s="122">
        <v>10.8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43</v>
      </c>
      <c r="I30" s="122">
        <v>20.152000000000001</v>
      </c>
      <c r="J30" s="122">
        <v>25.497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58.932000000000002</v>
      </c>
      <c r="I31" s="124">
        <v>30.195</v>
      </c>
      <c r="J31" s="124">
        <v>51.796999999999997</v>
      </c>
      <c r="K31" s="40">
        <v>171.54164596787547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0.34</v>
      </c>
      <c r="I33" s="122">
        <v>0.17799999999999999</v>
      </c>
      <c r="J33" s="122">
        <v>0.25600000000000001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6.0000000000000001E-3</v>
      </c>
      <c r="I34" s="122">
        <v>8.0000000000000002E-3</v>
      </c>
      <c r="J34" s="122">
        <v>8.0000000000000002E-3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13.273</v>
      </c>
      <c r="I35" s="122">
        <v>3.7639999999999998</v>
      </c>
      <c r="J35" s="122">
        <v>10.644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9.5</v>
      </c>
      <c r="I36" s="122">
        <v>5.7290000000000001</v>
      </c>
      <c r="J36" s="122">
        <v>13.548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23.119</v>
      </c>
      <c r="I37" s="124">
        <v>9.6790000000000003</v>
      </c>
      <c r="J37" s="124">
        <v>24.456</v>
      </c>
      <c r="K37" s="40">
        <v>252.67073044736026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2.6</v>
      </c>
      <c r="I39" s="124">
        <v>2.9820000000000002</v>
      </c>
      <c r="J39" s="124">
        <v>2.6</v>
      </c>
      <c r="K39" s="40">
        <v>87.189805499664644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3.0000000000000001E-3</v>
      </c>
      <c r="I41" s="122">
        <v>0.02</v>
      </c>
      <c r="J41" s="122">
        <v>4.3999999999999997E-2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1.7999999999999999E-2</v>
      </c>
      <c r="I42" s="122">
        <v>5.1999999999999998E-2</v>
      </c>
      <c r="J42" s="122">
        <v>0.01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3.5000000000000003E-2</v>
      </c>
      <c r="I43" s="122">
        <v>1.6E-2</v>
      </c>
      <c r="J43" s="122">
        <v>1.2999999999999999E-2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>
        <v>1E-3</v>
      </c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0.2</v>
      </c>
      <c r="I45" s="122">
        <v>0.15</v>
      </c>
      <c r="J45" s="122">
        <v>0.35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0.06</v>
      </c>
      <c r="I46" s="122">
        <v>5.8000000000000003E-2</v>
      </c>
      <c r="J46" s="122">
        <v>0.06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>
        <v>0.4</v>
      </c>
      <c r="I47" s="122">
        <v>0.1</v>
      </c>
      <c r="J47" s="122">
        <v>0.26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0.28000000000000003</v>
      </c>
      <c r="I48" s="122">
        <v>0.21099999999999999</v>
      </c>
      <c r="J48" s="122">
        <v>1.337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0.20599999999999999</v>
      </c>
      <c r="I49" s="122">
        <v>0.21</v>
      </c>
      <c r="J49" s="122">
        <v>0.12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1.2030000000000001</v>
      </c>
      <c r="I50" s="124">
        <v>0.81699999999999995</v>
      </c>
      <c r="J50" s="124">
        <v>2.194</v>
      </c>
      <c r="K50" s="40">
        <v>268.54345165238681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0.81499999999999995</v>
      </c>
      <c r="I52" s="124">
        <v>0.35799999999999998</v>
      </c>
      <c r="J52" s="124">
        <v>0.53400000000000003</v>
      </c>
      <c r="K52" s="40">
        <v>149.16201117318437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26.456</v>
      </c>
      <c r="I54" s="122">
        <v>10.757999999999999</v>
      </c>
      <c r="J54" s="122">
        <v>45.076999999999998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6.5289999999999999</v>
      </c>
      <c r="I55" s="122">
        <v>5.04</v>
      </c>
      <c r="J55" s="122">
        <v>4.1589999999999998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4.9000000000000004</v>
      </c>
      <c r="I56" s="122">
        <v>1.5649999999999999</v>
      </c>
      <c r="J56" s="122">
        <v>4.5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0.57499999999999996</v>
      </c>
      <c r="I57" s="122">
        <v>5.8999999999999997E-2</v>
      </c>
      <c r="J57" s="122">
        <v>0.10199999999999999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8.59</v>
      </c>
      <c r="I58" s="122">
        <v>8.7219999999999995</v>
      </c>
      <c r="J58" s="122">
        <v>5.8239999999999998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47.05</v>
      </c>
      <c r="I59" s="124">
        <v>26.143999999999998</v>
      </c>
      <c r="J59" s="124">
        <v>59.661999999999992</v>
      </c>
      <c r="K59" s="40">
        <v>228.20532435740512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15.284000000000001</v>
      </c>
      <c r="I61" s="122">
        <v>7.9269999999999996</v>
      </c>
      <c r="J61" s="122">
        <v>7.7919999999999998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5.6379999999999999</v>
      </c>
      <c r="I62" s="122">
        <v>10.577</v>
      </c>
      <c r="J62" s="122">
        <v>8.0869999999999997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11.404</v>
      </c>
      <c r="I63" s="122">
        <v>15.282</v>
      </c>
      <c r="J63" s="122">
        <v>7.883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32.326000000000001</v>
      </c>
      <c r="I64" s="124">
        <v>33.786000000000001</v>
      </c>
      <c r="J64" s="124">
        <v>23.762</v>
      </c>
      <c r="K64" s="40">
        <v>70.330906292547198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35.185000000000002</v>
      </c>
      <c r="I66" s="124">
        <v>26.895</v>
      </c>
      <c r="J66" s="124">
        <v>14.592000000000001</v>
      </c>
      <c r="K66" s="40">
        <v>54.255437813720022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15</v>
      </c>
      <c r="I68" s="122">
        <v>17.395</v>
      </c>
      <c r="J68" s="122">
        <v>18.5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5.0599999999999996</v>
      </c>
      <c r="I69" s="122">
        <v>5.9009999999999998</v>
      </c>
      <c r="J69" s="122">
        <v>7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20.059999999999999</v>
      </c>
      <c r="I70" s="124">
        <v>23.295999999999999</v>
      </c>
      <c r="J70" s="124">
        <v>25.5</v>
      </c>
      <c r="K70" s="40">
        <v>109.46085164835165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21.388000000000002</v>
      </c>
      <c r="I72" s="122">
        <v>9.5690000000000008</v>
      </c>
      <c r="J72" s="122">
        <v>18.216000000000001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1.3129999999999999</v>
      </c>
      <c r="I73" s="122">
        <v>1.7869999999999999</v>
      </c>
      <c r="J73" s="122">
        <v>1.6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5</v>
      </c>
      <c r="I74" s="122">
        <v>19.545000000000002</v>
      </c>
      <c r="J74" s="122">
        <v>4.5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25</v>
      </c>
      <c r="I75" s="122">
        <v>32.753</v>
      </c>
      <c r="J75" s="122">
        <v>26.263999999999999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3.8</v>
      </c>
      <c r="I76" s="122">
        <v>3.94</v>
      </c>
      <c r="J76" s="122">
        <v>3.6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8.61</v>
      </c>
      <c r="I77" s="122">
        <v>5.8840000000000003</v>
      </c>
      <c r="J77" s="122">
        <v>5.8840000000000003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5.2</v>
      </c>
      <c r="I78" s="122">
        <v>4.149</v>
      </c>
      <c r="J78" s="122">
        <v>3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12.51</v>
      </c>
      <c r="I79" s="122">
        <v>25.36</v>
      </c>
      <c r="J79" s="122">
        <v>40.479999999999997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82.820999999999998</v>
      </c>
      <c r="I80" s="124">
        <v>102.98700000000001</v>
      </c>
      <c r="J80" s="124">
        <v>103.544</v>
      </c>
      <c r="K80" s="40">
        <v>100.54084496101449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0.16700000000000001</v>
      </c>
      <c r="I82" s="122">
        <v>0.16800000000000001</v>
      </c>
      <c r="J82" s="122">
        <v>0.16800000000000001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6.6000000000000003E-2</v>
      </c>
      <c r="I83" s="122">
        <v>7.5999999999999998E-2</v>
      </c>
      <c r="J83" s="122">
        <v>7.5999999999999998E-2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0.23300000000000001</v>
      </c>
      <c r="I84" s="124">
        <v>0.24399999999999999</v>
      </c>
      <c r="J84" s="124">
        <v>0.24399999999999999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313.28300000000002</v>
      </c>
      <c r="I87" s="128">
        <v>263.59700000000004</v>
      </c>
      <c r="J87" s="128">
        <v>317.90700000000004</v>
      </c>
      <c r="K87" s="49">
        <v>120.60342113149999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Hoja81">
    <pageSetUpPr fitToPage="1"/>
  </sheetPr>
  <dimension ref="A1:K625"/>
  <sheetViews>
    <sheetView view="pageBreakPreview" zoomScale="60" zoomScaleNormal="100" workbookViewId="0">
      <selection activeCell="H7" sqref="H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139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>
        <v>0.05</v>
      </c>
      <c r="I15" s="124">
        <v>5.1999999999999998E-2</v>
      </c>
      <c r="J15" s="124">
        <v>4.8000000000000001E-2</v>
      </c>
      <c r="K15" s="40">
        <v>92.307692307692307</v>
      </c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8.7999999999999995E-2</v>
      </c>
      <c r="I19" s="122">
        <v>0.10299999999999999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0.11</v>
      </c>
      <c r="I20" s="122">
        <v>7.2999999999999995E-2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>
        <v>0.155</v>
      </c>
      <c r="I21" s="122">
        <v>0.14599999999999999</v>
      </c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0.35299999999999998</v>
      </c>
      <c r="I22" s="124">
        <v>0.32199999999999995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1.2E-2</v>
      </c>
      <c r="I24" s="124">
        <v>1.0999999999999999E-2</v>
      </c>
      <c r="J24" s="124">
        <v>1.0999999999999999E-2</v>
      </c>
      <c r="K24" s="40">
        <v>100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/>
      <c r="I26" s="124">
        <v>3.0000000000000001E-3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>
        <v>5.0000000000000001E-3</v>
      </c>
      <c r="J28" s="122">
        <v>6.0000000000000001E-3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/>
      <c r="I29" s="122">
        <v>5.0000000000000001E-3</v>
      </c>
      <c r="J29" s="122">
        <v>0.02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2E-3</v>
      </c>
      <c r="I30" s="122">
        <v>2E-3</v>
      </c>
      <c r="J30" s="122">
        <v>1E-3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2E-3</v>
      </c>
      <c r="I31" s="124">
        <v>1.2E-2</v>
      </c>
      <c r="J31" s="124">
        <v>2.7000000000000003E-2</v>
      </c>
      <c r="K31" s="40">
        <v>225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5.8000000000000003E-2</v>
      </c>
      <c r="I33" s="122">
        <v>4.5999999999999999E-2</v>
      </c>
      <c r="J33" s="122">
        <v>5.3999999999999999E-2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0.74</v>
      </c>
      <c r="I34" s="122">
        <v>0.46400000000000002</v>
      </c>
      <c r="J34" s="122">
        <v>0.47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6.0000000000000001E-3</v>
      </c>
      <c r="I35" s="122">
        <v>5.0000000000000001E-3</v>
      </c>
      <c r="J35" s="122">
        <v>6.0000000000000001E-3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3.5</v>
      </c>
      <c r="I36" s="122">
        <v>6.92</v>
      </c>
      <c r="J36" s="122">
        <v>5.8819999999999997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4.3040000000000003</v>
      </c>
      <c r="I37" s="124">
        <v>7.4349999999999996</v>
      </c>
      <c r="J37" s="124">
        <v>6.4119999999999999</v>
      </c>
      <c r="K37" s="40">
        <v>86.240753194351058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/>
      <c r="I39" s="124"/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>
        <v>1E-3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/>
      <c r="I45" s="122"/>
      <c r="J45" s="122"/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1E-3</v>
      </c>
      <c r="I48" s="122">
        <v>1E-3</v>
      </c>
      <c r="J48" s="122">
        <v>1E-3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1E-3</v>
      </c>
      <c r="I50" s="124">
        <v>2E-3</v>
      </c>
      <c r="J50" s="124">
        <v>1E-3</v>
      </c>
      <c r="K50" s="40">
        <v>50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/>
      <c r="I52" s="124"/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/>
      <c r="I54" s="122">
        <v>5.0000000000000001E-3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1E-3</v>
      </c>
      <c r="I56" s="122"/>
      <c r="J56" s="122">
        <v>1E-3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1E-3</v>
      </c>
      <c r="I59" s="124">
        <v>5.0000000000000001E-3</v>
      </c>
      <c r="J59" s="124">
        <v>1E-3</v>
      </c>
      <c r="K59" s="40">
        <v>20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/>
      <c r="I61" s="122">
        <v>1E-3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0.317</v>
      </c>
      <c r="I62" s="122">
        <v>0.39</v>
      </c>
      <c r="J62" s="122">
        <v>0.27500000000000002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4.0000000000000001E-3</v>
      </c>
      <c r="I63" s="122">
        <v>5.0000000000000001E-3</v>
      </c>
      <c r="J63" s="122">
        <v>3.0000000000000001E-3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0.32100000000000001</v>
      </c>
      <c r="I64" s="124">
        <v>0.39600000000000002</v>
      </c>
      <c r="J64" s="124">
        <v>0.27800000000000002</v>
      </c>
      <c r="K64" s="40">
        <v>70.202020202020208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/>
      <c r="I66" s="124"/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/>
      <c r="I68" s="122"/>
      <c r="J68" s="122"/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/>
      <c r="I69" s="122"/>
      <c r="J69" s="122"/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/>
      <c r="I70" s="124"/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/>
      <c r="I72" s="122"/>
      <c r="J72" s="122"/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/>
      <c r="I73" s="122"/>
      <c r="J73" s="122"/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/>
      <c r="I74" s="122"/>
      <c r="J74" s="122"/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/>
      <c r="I75" s="122"/>
      <c r="J75" s="122"/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/>
      <c r="I76" s="122"/>
      <c r="J76" s="122"/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/>
      <c r="I77" s="122"/>
      <c r="J77" s="122"/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/>
      <c r="I78" s="122"/>
      <c r="J78" s="122">
        <v>1E-3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/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/>
      <c r="I80" s="124"/>
      <c r="J80" s="124">
        <v>1E-3</v>
      </c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/>
      <c r="I82" s="122"/>
      <c r="J82" s="122"/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/>
      <c r="I83" s="122">
        <v>1E-3</v>
      </c>
      <c r="J83" s="122">
        <v>1E-3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/>
      <c r="I84" s="124">
        <v>1E-3</v>
      </c>
      <c r="J84" s="124">
        <v>1E-3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5.0440000000000005</v>
      </c>
      <c r="I87" s="128">
        <v>8.238999999999999</v>
      </c>
      <c r="J87" s="128">
        <v>6.7800000000000011</v>
      </c>
      <c r="K87" s="49">
        <v>82.29154023546549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Hoja86">
    <pageSetUpPr fitToPage="1"/>
  </sheetPr>
  <dimension ref="A1:K625"/>
  <sheetViews>
    <sheetView view="pageBreakPreview" zoomScale="60" zoomScaleNormal="100" workbookViewId="0">
      <selection activeCell="R59" sqref="R59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140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/>
      <c r="I9" s="122"/>
      <c r="J9" s="122"/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/>
      <c r="I10" s="122"/>
      <c r="J10" s="122"/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/>
      <c r="I11" s="122"/>
      <c r="J11" s="122"/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/>
      <c r="I12" s="122"/>
      <c r="J12" s="122"/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/>
      <c r="I13" s="124"/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/>
      <c r="I19" s="122"/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/>
      <c r="I22" s="124"/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/>
      <c r="I24" s="124"/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0.1</v>
      </c>
      <c r="I26" s="124">
        <v>0.08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/>
      <c r="I28" s="122"/>
      <c r="J28" s="122"/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>
        <v>1.075</v>
      </c>
      <c r="I29" s="122">
        <v>0.104</v>
      </c>
      <c r="J29" s="122">
        <v>0.98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0.64700000000000002</v>
      </c>
      <c r="I30" s="122">
        <v>0.36399999999999999</v>
      </c>
      <c r="J30" s="122">
        <v>0.52400000000000002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1.722</v>
      </c>
      <c r="I31" s="124">
        <v>0.46799999999999997</v>
      </c>
      <c r="J31" s="124">
        <v>1.504</v>
      </c>
      <c r="K31" s="40">
        <v>321.36752136752142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/>
      <c r="I33" s="122"/>
      <c r="J33" s="122"/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/>
      <c r="I34" s="122"/>
      <c r="J34" s="122"/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3.4000000000000002E-2</v>
      </c>
      <c r="I35" s="122">
        <v>0.02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1.052</v>
      </c>
      <c r="I36" s="122">
        <v>0.12</v>
      </c>
      <c r="J36" s="122">
        <v>0.151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1.0860000000000001</v>
      </c>
      <c r="I37" s="124">
        <v>0.13999999999999999</v>
      </c>
      <c r="J37" s="124">
        <v>0.151</v>
      </c>
      <c r="K37" s="40">
        <v>107.85714285714286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4.8000000000000001E-2</v>
      </c>
      <c r="I39" s="124">
        <v>3.4000000000000002E-2</v>
      </c>
      <c r="J39" s="124">
        <v>3.7999999999999999E-2</v>
      </c>
      <c r="K39" s="40">
        <v>111.76470588235293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/>
      <c r="I41" s="122"/>
      <c r="J41" s="122"/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/>
      <c r="I42" s="122"/>
      <c r="J42" s="122"/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/>
      <c r="I43" s="122"/>
      <c r="J43" s="122"/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/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0.3</v>
      </c>
      <c r="I45" s="122">
        <v>0.3</v>
      </c>
      <c r="J45" s="122">
        <v>0.4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>
        <v>4.0000000000000001E-3</v>
      </c>
      <c r="I46" s="122">
        <v>4.0000000000000001E-3</v>
      </c>
      <c r="J46" s="122">
        <v>4.0000000000000001E-3</v>
      </c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/>
      <c r="I47" s="122"/>
      <c r="J47" s="122"/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/>
      <c r="I48" s="122"/>
      <c r="J48" s="122"/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/>
      <c r="I49" s="122"/>
      <c r="J49" s="122"/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0.30399999999999999</v>
      </c>
      <c r="I50" s="124">
        <v>0.30399999999999999</v>
      </c>
      <c r="J50" s="124">
        <v>0.40400000000000003</v>
      </c>
      <c r="K50" s="40">
        <v>132.89473684210529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0.1</v>
      </c>
      <c r="I52" s="124">
        <v>0.03</v>
      </c>
      <c r="J52" s="124">
        <v>0.05</v>
      </c>
      <c r="K52" s="40">
        <v>166.66666666666669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0.40300000000000002</v>
      </c>
      <c r="I54" s="122">
        <v>0.32</v>
      </c>
      <c r="J54" s="122">
        <v>0.3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/>
      <c r="I55" s="122"/>
      <c r="J55" s="122"/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3.3000000000000002E-2</v>
      </c>
      <c r="I56" s="122">
        <v>2.8000000000000001E-2</v>
      </c>
      <c r="J56" s="122">
        <v>3.3000000000000002E-2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/>
      <c r="I57" s="122"/>
      <c r="J57" s="122"/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/>
      <c r="I58" s="122"/>
      <c r="J58" s="122"/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0.43600000000000005</v>
      </c>
      <c r="I59" s="124">
        <v>0.34800000000000003</v>
      </c>
      <c r="J59" s="124">
        <v>0.33299999999999996</v>
      </c>
      <c r="K59" s="40">
        <v>95.689655172413779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0.80400000000000005</v>
      </c>
      <c r="I61" s="122">
        <v>0.46899999999999997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4.5999999999999999E-2</v>
      </c>
      <c r="I62" s="122">
        <v>4.0000000000000001E-3</v>
      </c>
      <c r="J62" s="122">
        <v>0.06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/>
      <c r="I63" s="122"/>
      <c r="J63" s="122"/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0.85000000000000009</v>
      </c>
      <c r="I64" s="124">
        <v>0.47299999999999998</v>
      </c>
      <c r="J64" s="124">
        <v>0.06</v>
      </c>
      <c r="K64" s="40">
        <v>12.684989429175475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0.96</v>
      </c>
      <c r="I66" s="124">
        <v>1.091</v>
      </c>
      <c r="J66" s="124">
        <v>1.835</v>
      </c>
      <c r="K66" s="40">
        <v>168.19431714023833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104.22799999999999</v>
      </c>
      <c r="I68" s="122">
        <v>22.143000000000001</v>
      </c>
      <c r="J68" s="122">
        <v>44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91.94</v>
      </c>
      <c r="I69" s="122">
        <v>23.023</v>
      </c>
      <c r="J69" s="122">
        <v>43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196.16800000000001</v>
      </c>
      <c r="I70" s="124">
        <v>45.165999999999997</v>
      </c>
      <c r="J70" s="124">
        <v>87</v>
      </c>
      <c r="K70" s="40">
        <v>192.62276933976887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0.30199999999999999</v>
      </c>
      <c r="I72" s="122">
        <v>0.59199999999999997</v>
      </c>
      <c r="J72" s="122">
        <v>0.90500000000000003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5.5E-2</v>
      </c>
      <c r="I73" s="122">
        <v>4.8000000000000001E-2</v>
      </c>
      <c r="J73" s="122">
        <v>4.8000000000000001E-2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80.81</v>
      </c>
      <c r="I74" s="122">
        <v>50.015999999999998</v>
      </c>
      <c r="J74" s="122">
        <v>42.2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0.127</v>
      </c>
      <c r="I75" s="122">
        <v>8.8999999999999996E-2</v>
      </c>
      <c r="J75" s="122">
        <v>0.30399999999999999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11.98</v>
      </c>
      <c r="I76" s="122">
        <v>9.5839999999999996</v>
      </c>
      <c r="J76" s="122">
        <v>8.1430000000000007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0.33400000000000002</v>
      </c>
      <c r="I77" s="122">
        <v>0.23400000000000001</v>
      </c>
      <c r="J77" s="122">
        <v>0.28999999999999998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63.223999999999997</v>
      </c>
      <c r="I78" s="122">
        <v>51.09</v>
      </c>
      <c r="J78" s="122">
        <v>29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359.22399999999999</v>
      </c>
      <c r="I79" s="122">
        <v>247.512</v>
      </c>
      <c r="J79" s="122">
        <v>210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516.05600000000004</v>
      </c>
      <c r="I80" s="124">
        <v>359.16499999999996</v>
      </c>
      <c r="J80" s="124">
        <v>290.89</v>
      </c>
      <c r="K80" s="40">
        <v>80.990631047011831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0.33900000000000002</v>
      </c>
      <c r="I82" s="122">
        <v>0.313</v>
      </c>
      <c r="J82" s="122">
        <v>0.313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2.3E-2</v>
      </c>
      <c r="I83" s="122">
        <v>2.5000000000000001E-2</v>
      </c>
      <c r="J83" s="122">
        <v>2.5000000000000001E-2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0.36200000000000004</v>
      </c>
      <c r="I84" s="124">
        <v>0.33800000000000002</v>
      </c>
      <c r="J84" s="124">
        <v>0.33800000000000002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718.19200000000001</v>
      </c>
      <c r="I87" s="128">
        <v>407.637</v>
      </c>
      <c r="J87" s="128">
        <v>382.60300000000001</v>
      </c>
      <c r="K87" s="49">
        <v>93.858751781609627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Hoja87">
    <pageSetUpPr fitToPage="1"/>
  </sheetPr>
  <dimension ref="A1:K625"/>
  <sheetViews>
    <sheetView view="pageBreakPreview" zoomScale="60" zoomScaleNormal="100" workbookViewId="0">
      <selection activeCell="O26" sqref="M26:O72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141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3.0000000000000001E-3</v>
      </c>
      <c r="I9" s="122">
        <v>4.0000000000000001E-3</v>
      </c>
      <c r="J9" s="122">
        <v>4.0000000000000001E-3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0.24399999999999999</v>
      </c>
      <c r="I10" s="122">
        <v>0.253</v>
      </c>
      <c r="J10" s="122">
        <v>0.253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5.0999999999999997E-2</v>
      </c>
      <c r="I11" s="122">
        <v>5.7000000000000002E-2</v>
      </c>
      <c r="J11" s="122">
        <v>5.7000000000000002E-2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3.5999999999999997E-2</v>
      </c>
      <c r="I12" s="122">
        <v>3.9E-2</v>
      </c>
      <c r="J12" s="122">
        <v>3.5999999999999997E-2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0.33399999999999996</v>
      </c>
      <c r="I13" s="124">
        <v>0.35299999999999998</v>
      </c>
      <c r="J13" s="124">
        <v>0.35</v>
      </c>
      <c r="K13" s="40">
        <v>99.150141643059499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0.43</v>
      </c>
      <c r="I19" s="122">
        <v>0.39500000000000002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3.0000000000000001E-3</v>
      </c>
      <c r="I20" s="122">
        <v>5.0000000000000001E-3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0.433</v>
      </c>
      <c r="I22" s="124">
        <v>0.4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23.632999999999999</v>
      </c>
      <c r="I24" s="124">
        <v>20.428999999999998</v>
      </c>
      <c r="J24" s="124">
        <v>26.222000000000001</v>
      </c>
      <c r="K24" s="40">
        <v>128.35674776053651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13.680999999999999</v>
      </c>
      <c r="I26" s="124">
        <v>13.394</v>
      </c>
      <c r="J26" s="124">
        <v>15</v>
      </c>
      <c r="K26" s="40">
        <v>111.99044348215619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7.1130000000000004</v>
      </c>
      <c r="I28" s="122">
        <v>7.3440000000000003</v>
      </c>
      <c r="J28" s="122">
        <v>7.5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>
        <v>33.619</v>
      </c>
      <c r="I29" s="122">
        <v>4.3010000000000002</v>
      </c>
      <c r="J29" s="122">
        <v>27.8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28.771999999999998</v>
      </c>
      <c r="I30" s="122">
        <v>15.823</v>
      </c>
      <c r="J30" s="122">
        <v>22.867999999999999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69.503999999999991</v>
      </c>
      <c r="I31" s="124">
        <v>27.468</v>
      </c>
      <c r="J31" s="124">
        <v>58.167999999999992</v>
      </c>
      <c r="K31" s="40">
        <v>211.76641910586861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3.081</v>
      </c>
      <c r="I33" s="122">
        <v>1.9990000000000001</v>
      </c>
      <c r="J33" s="122">
        <v>1.1120000000000001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2.4660000000000002</v>
      </c>
      <c r="I34" s="122">
        <v>2.077</v>
      </c>
      <c r="J34" s="122">
        <v>1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52.53</v>
      </c>
      <c r="I35" s="122">
        <v>32.764000000000003</v>
      </c>
      <c r="J35" s="122">
        <v>27.818999999999999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117.038</v>
      </c>
      <c r="I36" s="122">
        <v>36.808</v>
      </c>
      <c r="J36" s="122">
        <v>55.642000000000003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175.11500000000001</v>
      </c>
      <c r="I37" s="124">
        <v>73.647999999999996</v>
      </c>
      <c r="J37" s="124">
        <v>85.573000000000008</v>
      </c>
      <c r="K37" s="40">
        <v>116.19188572669999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5.1539999999999999</v>
      </c>
      <c r="I39" s="124">
        <v>4.5229999999999997</v>
      </c>
      <c r="J39" s="124">
        <v>4.9749999999999996</v>
      </c>
      <c r="K39" s="40">
        <v>109.99336723413663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7.1980000000000004</v>
      </c>
      <c r="I41" s="122">
        <v>1.8240000000000001</v>
      </c>
      <c r="J41" s="122">
        <v>4.33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8.0000000000000002E-3</v>
      </c>
      <c r="I42" s="122">
        <v>6.0000000000000001E-3</v>
      </c>
      <c r="J42" s="122">
        <v>7.0000000000000001E-3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2.1000000000000001E-2</v>
      </c>
      <c r="I43" s="122">
        <v>2.4E-2</v>
      </c>
      <c r="J43" s="122">
        <v>3.1E-2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>
        <v>5.0000000000000001E-3</v>
      </c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2.2909999999999999</v>
      </c>
      <c r="I45" s="122">
        <v>1.2989999999999999</v>
      </c>
      <c r="J45" s="122">
        <v>1.7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>
        <v>5.0000000000000001E-3</v>
      </c>
      <c r="I47" s="122">
        <v>8.0000000000000002E-3</v>
      </c>
      <c r="J47" s="122">
        <v>2.1000000000000001E-2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2.548</v>
      </c>
      <c r="I48" s="122">
        <v>0.67200000000000004</v>
      </c>
      <c r="J48" s="122">
        <v>0.59299999999999997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0.35</v>
      </c>
      <c r="I49" s="122">
        <v>0.121</v>
      </c>
      <c r="J49" s="122">
        <v>0.06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12.426</v>
      </c>
      <c r="I50" s="124">
        <v>3.9540000000000002</v>
      </c>
      <c r="J50" s="124">
        <v>6.7419999999999991</v>
      </c>
      <c r="K50" s="40">
        <v>170.51087506322708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23.798999999999999</v>
      </c>
      <c r="I52" s="124">
        <v>8.8230000000000004</v>
      </c>
      <c r="J52" s="124">
        <v>9.3569999999999993</v>
      </c>
      <c r="K52" s="40">
        <v>106.05236314178849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71.022000000000006</v>
      </c>
      <c r="I54" s="122">
        <v>38.499000000000002</v>
      </c>
      <c r="J54" s="122">
        <v>44.558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275.60300000000001</v>
      </c>
      <c r="I55" s="122">
        <v>210.02</v>
      </c>
      <c r="J55" s="122">
        <v>220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21.431999999999999</v>
      </c>
      <c r="I56" s="122">
        <v>11.920999999999999</v>
      </c>
      <c r="J56" s="122">
        <v>24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12.057</v>
      </c>
      <c r="I57" s="122">
        <v>3.258</v>
      </c>
      <c r="J57" s="122">
        <v>4.3049999999999997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209.44900000000001</v>
      </c>
      <c r="I58" s="122">
        <v>97.658000000000001</v>
      </c>
      <c r="J58" s="122">
        <v>92.147000000000006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589.5630000000001</v>
      </c>
      <c r="I59" s="124">
        <v>361.35599999999999</v>
      </c>
      <c r="J59" s="124">
        <v>385.01</v>
      </c>
      <c r="K59" s="40">
        <v>106.54589933472808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44.234000000000002</v>
      </c>
      <c r="I61" s="122">
        <v>27.768000000000001</v>
      </c>
      <c r="J61" s="122">
        <v>33.591999999999999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38.006</v>
      </c>
      <c r="I62" s="122">
        <v>5.3019999999999996</v>
      </c>
      <c r="J62" s="122">
        <v>33.975000000000001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34.262999999999998</v>
      </c>
      <c r="I63" s="122">
        <v>11.156000000000001</v>
      </c>
      <c r="J63" s="122">
        <v>27.562000000000001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116.50300000000001</v>
      </c>
      <c r="I64" s="124">
        <v>44.225999999999999</v>
      </c>
      <c r="J64" s="124">
        <v>95.129000000000005</v>
      </c>
      <c r="K64" s="40">
        <v>215.09745398634288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55.01</v>
      </c>
      <c r="I66" s="124">
        <v>52.305</v>
      </c>
      <c r="J66" s="124">
        <v>26.170999999999999</v>
      </c>
      <c r="K66" s="40">
        <v>50.035369467546126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576.90200000000004</v>
      </c>
      <c r="I68" s="122">
        <v>209.477</v>
      </c>
      <c r="J68" s="122">
        <v>360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111.89</v>
      </c>
      <c r="I69" s="122">
        <v>35.597000000000001</v>
      </c>
      <c r="J69" s="122">
        <v>90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688.79200000000003</v>
      </c>
      <c r="I70" s="124">
        <v>245.07400000000001</v>
      </c>
      <c r="J70" s="124">
        <v>450</v>
      </c>
      <c r="K70" s="40">
        <v>183.61800925434767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72.658000000000001</v>
      </c>
      <c r="I72" s="122">
        <v>59.612000000000002</v>
      </c>
      <c r="J72" s="122">
        <v>73.762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60.72</v>
      </c>
      <c r="I73" s="122">
        <v>38.67</v>
      </c>
      <c r="J73" s="122">
        <v>39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1562.61</v>
      </c>
      <c r="I74" s="122">
        <v>763.41600000000005</v>
      </c>
      <c r="J74" s="122">
        <v>751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568.1</v>
      </c>
      <c r="I75" s="122">
        <v>264.25200000000001</v>
      </c>
      <c r="J75" s="122">
        <v>270.322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63.850999999999999</v>
      </c>
      <c r="I76" s="122">
        <v>48.777999999999999</v>
      </c>
      <c r="J76" s="122">
        <v>41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2402.3009999999999</v>
      </c>
      <c r="I77" s="122">
        <v>890.41600000000005</v>
      </c>
      <c r="J77" s="122">
        <v>1012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303.16000000000003</v>
      </c>
      <c r="I78" s="122">
        <v>160.34399999999999</v>
      </c>
      <c r="J78" s="122">
        <v>170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734.56100000000004</v>
      </c>
      <c r="I79" s="122">
        <v>450</v>
      </c>
      <c r="J79" s="122">
        <v>450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5767.9609999999993</v>
      </c>
      <c r="I80" s="124">
        <v>2675.4880000000003</v>
      </c>
      <c r="J80" s="124">
        <v>2807.0839999999998</v>
      </c>
      <c r="K80" s="40">
        <v>104.91857933954476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0.81699999999999995</v>
      </c>
      <c r="I82" s="122">
        <v>0.65900000000000003</v>
      </c>
      <c r="J82" s="122">
        <v>0.65900000000000003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0.314</v>
      </c>
      <c r="I83" s="122">
        <v>0.33</v>
      </c>
      <c r="J83" s="122">
        <v>0.33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1.131</v>
      </c>
      <c r="I84" s="124">
        <v>0.9890000000000001</v>
      </c>
      <c r="J84" s="124">
        <v>0.9890000000000001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7543.0389999999998</v>
      </c>
      <c r="I87" s="128">
        <v>3532.4300000000003</v>
      </c>
      <c r="J87" s="128">
        <v>3970.77</v>
      </c>
      <c r="K87" s="49">
        <v>112.40902155173633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Hoja88">
    <pageSetUpPr fitToPage="1"/>
  </sheetPr>
  <dimension ref="A1:K625"/>
  <sheetViews>
    <sheetView view="pageBreakPreview" zoomScale="60" zoomScaleNormal="100" workbookViewId="0">
      <selection activeCell="O26" sqref="M26:O72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142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2021</v>
      </c>
      <c r="D6" s="15">
        <f>E6-1</f>
        <v>2022</v>
      </c>
      <c r="E6" s="15">
        <v>2023</v>
      </c>
      <c r="F6" s="16">
        <f>E6</f>
        <v>2023</v>
      </c>
      <c r="G6" s="17"/>
      <c r="H6" s="14">
        <f>J6-2</f>
        <v>2021</v>
      </c>
      <c r="I6" s="15">
        <f>J6-1</f>
        <v>2022</v>
      </c>
      <c r="J6" s="15">
        <v>2023</v>
      </c>
      <c r="K6" s="16">
        <f>J6</f>
        <v>2023</v>
      </c>
    </row>
    <row r="7" spans="1:11" s="9" customFormat="1" ht="11.25" customHeight="1" thickBot="1" x14ac:dyDescent="0.35">
      <c r="A7" s="18"/>
      <c r="B7" s="8"/>
      <c r="C7" s="19" t="s">
        <v>324</v>
      </c>
      <c r="D7" s="20" t="s">
        <v>7</v>
      </c>
      <c r="E7" s="20"/>
      <c r="F7" s="21" t="str">
        <f>CONCATENATE(D6,"=100")</f>
        <v>2022=100</v>
      </c>
      <c r="G7" s="22"/>
      <c r="H7" s="19" t="s">
        <v>324</v>
      </c>
      <c r="I7" s="20" t="s">
        <v>7</v>
      </c>
      <c r="J7" s="20">
        <v>11</v>
      </c>
      <c r="K7" s="21" t="str">
        <f>CONCATENATE(I6,"=100")</f>
        <v>2022=100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/>
      <c r="D9" s="29"/>
      <c r="E9" s="29"/>
      <c r="F9" s="30"/>
      <c r="G9" s="30"/>
      <c r="H9" s="122">
        <v>1E-3</v>
      </c>
      <c r="I9" s="122">
        <v>1E-3</v>
      </c>
      <c r="J9" s="122">
        <v>1E-3</v>
      </c>
      <c r="K9" s="31"/>
    </row>
    <row r="10" spans="1:11" s="32" customFormat="1" ht="11.25" customHeight="1" x14ac:dyDescent="0.3">
      <c r="A10" s="34" t="s">
        <v>9</v>
      </c>
      <c r="B10" s="28"/>
      <c r="C10" s="29"/>
      <c r="D10" s="29"/>
      <c r="E10" s="29"/>
      <c r="F10" s="30"/>
      <c r="G10" s="30"/>
      <c r="H10" s="122">
        <v>7.2999999999999995E-2</v>
      </c>
      <c r="I10" s="122">
        <v>7.3999999999999996E-2</v>
      </c>
      <c r="J10" s="122">
        <v>7.3999999999999996E-2</v>
      </c>
      <c r="K10" s="31"/>
    </row>
    <row r="11" spans="1:11" s="32" customFormat="1" ht="11.25" customHeight="1" x14ac:dyDescent="0.3">
      <c r="A11" s="27" t="s">
        <v>10</v>
      </c>
      <c r="B11" s="28"/>
      <c r="C11" s="29"/>
      <c r="D11" s="29"/>
      <c r="E11" s="29"/>
      <c r="F11" s="30"/>
      <c r="G11" s="30"/>
      <c r="H11" s="122">
        <v>1.2E-2</v>
      </c>
      <c r="I11" s="122">
        <v>1.4E-2</v>
      </c>
      <c r="J11" s="122">
        <v>1.4E-2</v>
      </c>
      <c r="K11" s="31"/>
    </row>
    <row r="12" spans="1:11" s="32" customFormat="1" ht="11.25" customHeight="1" x14ac:dyDescent="0.3">
      <c r="A12" s="34" t="s">
        <v>11</v>
      </c>
      <c r="B12" s="28"/>
      <c r="C12" s="29"/>
      <c r="D12" s="29"/>
      <c r="E12" s="29"/>
      <c r="F12" s="30"/>
      <c r="G12" s="30"/>
      <c r="H12" s="122">
        <v>6.0000000000000001E-3</v>
      </c>
      <c r="I12" s="122">
        <v>8.0000000000000002E-3</v>
      </c>
      <c r="J12" s="122">
        <v>6.0000000000000001E-3</v>
      </c>
      <c r="K12" s="31"/>
    </row>
    <row r="13" spans="1:11" s="23" customFormat="1" ht="11.25" customHeight="1" x14ac:dyDescent="0.3">
      <c r="A13" s="35" t="s">
        <v>12</v>
      </c>
      <c r="B13" s="36"/>
      <c r="C13" s="37"/>
      <c r="D13" s="37"/>
      <c r="E13" s="37"/>
      <c r="F13" s="38"/>
      <c r="G13" s="39"/>
      <c r="H13" s="123">
        <v>9.1999999999999998E-2</v>
      </c>
      <c r="I13" s="124">
        <v>9.7000000000000003E-2</v>
      </c>
      <c r="J13" s="124">
        <v>9.5000000000000001E-2</v>
      </c>
      <c r="K13" s="40">
        <v>97.9381443298969</v>
      </c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/>
      <c r="D17" s="37"/>
      <c r="E17" s="37"/>
      <c r="F17" s="38"/>
      <c r="G17" s="39"/>
      <c r="H17" s="123"/>
      <c r="I17" s="124"/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/>
      <c r="D19" s="29"/>
      <c r="E19" s="29"/>
      <c r="F19" s="30"/>
      <c r="G19" s="30"/>
      <c r="H19" s="122">
        <v>8.5999999999999993E-2</v>
      </c>
      <c r="I19" s="122">
        <v>7.1999999999999995E-2</v>
      </c>
      <c r="J19" s="122">
        <v>8.2000000000000003E-2</v>
      </c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>
        <v>1E-3</v>
      </c>
      <c r="I20" s="122">
        <v>1E-3</v>
      </c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/>
      <c r="D22" s="37"/>
      <c r="E22" s="37"/>
      <c r="F22" s="38"/>
      <c r="G22" s="39"/>
      <c r="H22" s="123">
        <v>8.6999999999999994E-2</v>
      </c>
      <c r="I22" s="124">
        <v>7.2999999999999995E-2</v>
      </c>
      <c r="J22" s="124">
        <v>8.2000000000000003E-2</v>
      </c>
      <c r="K22" s="40">
        <v>112.32876712328769</v>
      </c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/>
      <c r="D24" s="37"/>
      <c r="E24" s="37"/>
      <c r="F24" s="38"/>
      <c r="G24" s="39"/>
      <c r="H24" s="123">
        <v>4.5449999999999999</v>
      </c>
      <c r="I24" s="124">
        <v>3.7650000000000001</v>
      </c>
      <c r="J24" s="124">
        <v>4.7</v>
      </c>
      <c r="K24" s="40">
        <v>124.83399734395751</v>
      </c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/>
      <c r="D26" s="37"/>
      <c r="E26" s="37"/>
      <c r="F26" s="38"/>
      <c r="G26" s="39"/>
      <c r="H26" s="123">
        <v>2.621</v>
      </c>
      <c r="I26" s="124">
        <v>2.6349999999999998</v>
      </c>
      <c r="J26" s="124">
        <v>2.8</v>
      </c>
      <c r="K26" s="40">
        <v>106.2618595825427</v>
      </c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/>
      <c r="D28" s="29"/>
      <c r="E28" s="29"/>
      <c r="F28" s="30"/>
      <c r="G28" s="30"/>
      <c r="H28" s="122">
        <v>1.393</v>
      </c>
      <c r="I28" s="122">
        <v>1.266</v>
      </c>
      <c r="J28" s="122">
        <v>1.3</v>
      </c>
      <c r="K28" s="31"/>
    </row>
    <row r="29" spans="1:11" s="32" customFormat="1" ht="11.25" customHeight="1" x14ac:dyDescent="0.3">
      <c r="A29" s="34" t="s">
        <v>22</v>
      </c>
      <c r="B29" s="28"/>
      <c r="C29" s="29"/>
      <c r="D29" s="29"/>
      <c r="E29" s="29"/>
      <c r="F29" s="30"/>
      <c r="G29" s="30"/>
      <c r="H29" s="122">
        <v>6.9420000000000002</v>
      </c>
      <c r="I29" s="122">
        <v>0.86</v>
      </c>
      <c r="J29" s="122">
        <v>5.56</v>
      </c>
      <c r="K29" s="31"/>
    </row>
    <row r="30" spans="1:11" s="32" customFormat="1" ht="11.25" customHeight="1" x14ac:dyDescent="0.3">
      <c r="A30" s="34" t="s">
        <v>23</v>
      </c>
      <c r="B30" s="28"/>
      <c r="C30" s="29"/>
      <c r="D30" s="29"/>
      <c r="E30" s="29"/>
      <c r="F30" s="30"/>
      <c r="G30" s="30"/>
      <c r="H30" s="122">
        <v>6.2759999999999998</v>
      </c>
      <c r="I30" s="122">
        <v>3.2709999999999999</v>
      </c>
      <c r="J30" s="122">
        <v>4.6500000000000004</v>
      </c>
      <c r="K30" s="31"/>
    </row>
    <row r="31" spans="1:11" s="23" customFormat="1" ht="11.25" customHeight="1" x14ac:dyDescent="0.3">
      <c r="A31" s="41" t="s">
        <v>24</v>
      </c>
      <c r="B31" s="36"/>
      <c r="C31" s="37"/>
      <c r="D31" s="37"/>
      <c r="E31" s="37"/>
      <c r="F31" s="38"/>
      <c r="G31" s="39"/>
      <c r="H31" s="123">
        <v>14.611000000000001</v>
      </c>
      <c r="I31" s="124">
        <v>5.3970000000000002</v>
      </c>
      <c r="J31" s="124">
        <v>11.51</v>
      </c>
      <c r="K31" s="40">
        <v>213.26662960904204</v>
      </c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/>
      <c r="D33" s="29"/>
      <c r="E33" s="29"/>
      <c r="F33" s="30"/>
      <c r="G33" s="30"/>
      <c r="H33" s="122">
        <v>0.49</v>
      </c>
      <c r="I33" s="122">
        <v>0.35899999999999999</v>
      </c>
      <c r="J33" s="122">
        <v>0.17399999999999999</v>
      </c>
      <c r="K33" s="31"/>
    </row>
    <row r="34" spans="1:11" s="32" customFormat="1" ht="11.25" customHeight="1" x14ac:dyDescent="0.3">
      <c r="A34" s="34" t="s">
        <v>26</v>
      </c>
      <c r="B34" s="28"/>
      <c r="C34" s="29"/>
      <c r="D34" s="29"/>
      <c r="E34" s="29"/>
      <c r="F34" s="30"/>
      <c r="G34" s="30"/>
      <c r="H34" s="122">
        <v>0.45400000000000001</v>
      </c>
      <c r="I34" s="122">
        <v>0.317</v>
      </c>
      <c r="J34" s="122">
        <v>0.152</v>
      </c>
      <c r="K34" s="31"/>
    </row>
    <row r="35" spans="1:11" s="32" customFormat="1" ht="11.25" customHeight="1" x14ac:dyDescent="0.3">
      <c r="A35" s="34" t="s">
        <v>27</v>
      </c>
      <c r="B35" s="28"/>
      <c r="C35" s="29"/>
      <c r="D35" s="29"/>
      <c r="E35" s="29"/>
      <c r="F35" s="30"/>
      <c r="G35" s="30"/>
      <c r="H35" s="122">
        <v>10.009</v>
      </c>
      <c r="I35" s="122">
        <v>6.0289999999999999</v>
      </c>
      <c r="J35" s="122">
        <v>5.0579999999999998</v>
      </c>
      <c r="K35" s="31"/>
    </row>
    <row r="36" spans="1:11" s="32" customFormat="1" ht="11.25" customHeight="1" x14ac:dyDescent="0.3">
      <c r="A36" s="34" t="s">
        <v>28</v>
      </c>
      <c r="B36" s="28"/>
      <c r="C36" s="29"/>
      <c r="D36" s="29"/>
      <c r="E36" s="29"/>
      <c r="F36" s="30"/>
      <c r="G36" s="30"/>
      <c r="H36" s="122">
        <v>24.99</v>
      </c>
      <c r="I36" s="122">
        <v>7.2240000000000002</v>
      </c>
      <c r="J36" s="122">
        <v>9.8010000000000002</v>
      </c>
      <c r="K36" s="31"/>
    </row>
    <row r="37" spans="1:11" s="23" customFormat="1" ht="11.25" customHeight="1" x14ac:dyDescent="0.3">
      <c r="A37" s="35" t="s">
        <v>29</v>
      </c>
      <c r="B37" s="36"/>
      <c r="C37" s="37"/>
      <c r="D37" s="37"/>
      <c r="E37" s="37"/>
      <c r="F37" s="38"/>
      <c r="G37" s="39"/>
      <c r="H37" s="123">
        <v>35.942999999999998</v>
      </c>
      <c r="I37" s="124">
        <v>13.929</v>
      </c>
      <c r="J37" s="124">
        <v>15.184999999999999</v>
      </c>
      <c r="K37" s="40">
        <v>109.01715844640675</v>
      </c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/>
      <c r="D39" s="37"/>
      <c r="E39" s="37"/>
      <c r="F39" s="38"/>
      <c r="G39" s="39"/>
      <c r="H39" s="123">
        <v>0.69</v>
      </c>
      <c r="I39" s="124">
        <v>0.61899999999999999</v>
      </c>
      <c r="J39" s="124">
        <v>0.68</v>
      </c>
      <c r="K39" s="40">
        <v>109.85460420032311</v>
      </c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/>
      <c r="D41" s="29"/>
      <c r="E41" s="29"/>
      <c r="F41" s="30"/>
      <c r="G41" s="30"/>
      <c r="H41" s="122">
        <v>1.0129999999999999</v>
      </c>
      <c r="I41" s="122">
        <v>0.27500000000000002</v>
      </c>
      <c r="J41" s="122">
        <v>0.52700000000000002</v>
      </c>
      <c r="K41" s="31"/>
    </row>
    <row r="42" spans="1:11" s="32" customFormat="1" ht="11.25" customHeight="1" x14ac:dyDescent="0.3">
      <c r="A42" s="34" t="s">
        <v>32</v>
      </c>
      <c r="B42" s="28"/>
      <c r="C42" s="29"/>
      <c r="D42" s="29"/>
      <c r="E42" s="29"/>
      <c r="F42" s="30"/>
      <c r="G42" s="30"/>
      <c r="H42" s="122">
        <v>1E-3</v>
      </c>
      <c r="I42" s="122">
        <v>1E-3</v>
      </c>
      <c r="J42" s="122">
        <v>1E-3</v>
      </c>
      <c r="K42" s="31"/>
    </row>
    <row r="43" spans="1:11" s="32" customFormat="1" ht="11.25" customHeight="1" x14ac:dyDescent="0.3">
      <c r="A43" s="34" t="s">
        <v>33</v>
      </c>
      <c r="B43" s="28"/>
      <c r="C43" s="29"/>
      <c r="D43" s="29"/>
      <c r="E43" s="29"/>
      <c r="F43" s="30"/>
      <c r="G43" s="30"/>
      <c r="H43" s="122">
        <v>4.0000000000000001E-3</v>
      </c>
      <c r="I43" s="122">
        <v>4.0000000000000001E-3</v>
      </c>
      <c r="J43" s="122">
        <v>5.0000000000000001E-3</v>
      </c>
      <c r="K43" s="31"/>
    </row>
    <row r="44" spans="1:11" s="32" customFormat="1" ht="11.25" customHeight="1" x14ac:dyDescent="0.3">
      <c r="A44" s="34" t="s">
        <v>34</v>
      </c>
      <c r="B44" s="28"/>
      <c r="C44" s="29"/>
      <c r="D44" s="29"/>
      <c r="E44" s="29"/>
      <c r="F44" s="30"/>
      <c r="G44" s="30"/>
      <c r="H44" s="122">
        <v>1E-3</v>
      </c>
      <c r="I44" s="122"/>
      <c r="J44" s="122"/>
      <c r="K44" s="31"/>
    </row>
    <row r="45" spans="1:11" s="32" customFormat="1" ht="11.25" customHeight="1" x14ac:dyDescent="0.3">
      <c r="A45" s="34" t="s">
        <v>35</v>
      </c>
      <c r="B45" s="28"/>
      <c r="C45" s="29"/>
      <c r="D45" s="29"/>
      <c r="E45" s="29"/>
      <c r="F45" s="30"/>
      <c r="G45" s="30"/>
      <c r="H45" s="122">
        <v>0.26200000000000001</v>
      </c>
      <c r="I45" s="122">
        <v>0.127</v>
      </c>
      <c r="J45" s="122">
        <v>0.18</v>
      </c>
      <c r="K45" s="31"/>
    </row>
    <row r="46" spans="1:11" s="32" customFormat="1" ht="11.25" customHeight="1" x14ac:dyDescent="0.3">
      <c r="A46" s="34" t="s">
        <v>36</v>
      </c>
      <c r="B46" s="28"/>
      <c r="C46" s="29"/>
      <c r="D46" s="29"/>
      <c r="E46" s="29"/>
      <c r="F46" s="30"/>
      <c r="G46" s="30"/>
      <c r="H46" s="122"/>
      <c r="I46" s="122"/>
      <c r="J46" s="122"/>
      <c r="K46" s="31"/>
    </row>
    <row r="47" spans="1:11" s="32" customFormat="1" ht="11.25" customHeight="1" x14ac:dyDescent="0.3">
      <c r="A47" s="34" t="s">
        <v>37</v>
      </c>
      <c r="B47" s="28"/>
      <c r="C47" s="29"/>
      <c r="D47" s="29"/>
      <c r="E47" s="29"/>
      <c r="F47" s="30"/>
      <c r="G47" s="30"/>
      <c r="H47" s="122">
        <v>1E-3</v>
      </c>
      <c r="I47" s="122">
        <v>2E-3</v>
      </c>
      <c r="J47" s="122">
        <v>4.0000000000000001E-3</v>
      </c>
      <c r="K47" s="31"/>
    </row>
    <row r="48" spans="1:11" s="32" customFormat="1" ht="11.25" customHeight="1" x14ac:dyDescent="0.3">
      <c r="A48" s="34" t="s">
        <v>38</v>
      </c>
      <c r="B48" s="28"/>
      <c r="C48" s="29"/>
      <c r="D48" s="29"/>
      <c r="E48" s="29"/>
      <c r="F48" s="30"/>
      <c r="G48" s="30"/>
      <c r="H48" s="122">
        <v>0.39100000000000001</v>
      </c>
      <c r="I48" s="122">
        <v>0.10299999999999999</v>
      </c>
      <c r="J48" s="122">
        <v>9.0999999999999998E-2</v>
      </c>
      <c r="K48" s="31"/>
    </row>
    <row r="49" spans="1:11" s="32" customFormat="1" ht="11.25" customHeight="1" x14ac:dyDescent="0.3">
      <c r="A49" s="34" t="s">
        <v>39</v>
      </c>
      <c r="B49" s="28"/>
      <c r="C49" s="29"/>
      <c r="D49" s="29"/>
      <c r="E49" s="29"/>
      <c r="F49" s="30"/>
      <c r="G49" s="30"/>
      <c r="H49" s="122">
        <v>4.4999999999999998E-2</v>
      </c>
      <c r="I49" s="122">
        <v>1.2999999999999999E-2</v>
      </c>
      <c r="J49" s="122">
        <v>6.0000000000000001E-3</v>
      </c>
      <c r="K49" s="31"/>
    </row>
    <row r="50" spans="1:11" s="23" customFormat="1" ht="11.25" customHeight="1" x14ac:dyDescent="0.3">
      <c r="A50" s="41" t="s">
        <v>40</v>
      </c>
      <c r="B50" s="36"/>
      <c r="C50" s="37"/>
      <c r="D50" s="37"/>
      <c r="E50" s="37"/>
      <c r="F50" s="38"/>
      <c r="G50" s="39"/>
      <c r="H50" s="123">
        <v>1.7179999999999995</v>
      </c>
      <c r="I50" s="124">
        <v>0.52500000000000002</v>
      </c>
      <c r="J50" s="124">
        <v>0.81400000000000006</v>
      </c>
      <c r="K50" s="40">
        <v>155.04761904761907</v>
      </c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/>
      <c r="D52" s="37"/>
      <c r="E52" s="37"/>
      <c r="F52" s="38"/>
      <c r="G52" s="39"/>
      <c r="H52" s="123">
        <v>5.0030000000000001</v>
      </c>
      <c r="I52" s="124">
        <v>1.6870000000000001</v>
      </c>
      <c r="J52" s="124">
        <v>1.778</v>
      </c>
      <c r="K52" s="40">
        <v>105.3941908713693</v>
      </c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/>
      <c r="D54" s="29"/>
      <c r="E54" s="29"/>
      <c r="F54" s="30"/>
      <c r="G54" s="30"/>
      <c r="H54" s="122">
        <v>13.933</v>
      </c>
      <c r="I54" s="122">
        <v>7.6609999999999996</v>
      </c>
      <c r="J54" s="122">
        <v>8.8670000000000009</v>
      </c>
      <c r="K54" s="31"/>
    </row>
    <row r="55" spans="1:11" s="32" customFormat="1" ht="11.25" customHeight="1" x14ac:dyDescent="0.3">
      <c r="A55" s="34" t="s">
        <v>43</v>
      </c>
      <c r="B55" s="28"/>
      <c r="C55" s="29"/>
      <c r="D55" s="29"/>
      <c r="E55" s="29"/>
      <c r="F55" s="30"/>
      <c r="G55" s="30"/>
      <c r="H55" s="122">
        <v>59.542000000000002</v>
      </c>
      <c r="I55" s="122">
        <v>41.106999999999999</v>
      </c>
      <c r="J55" s="122">
        <v>42.5</v>
      </c>
      <c r="K55" s="31"/>
    </row>
    <row r="56" spans="1:11" s="32" customFormat="1" ht="11.25" customHeight="1" x14ac:dyDescent="0.3">
      <c r="A56" s="34" t="s">
        <v>44</v>
      </c>
      <c r="B56" s="28"/>
      <c r="C56" s="29"/>
      <c r="D56" s="29"/>
      <c r="E56" s="29"/>
      <c r="F56" s="30"/>
      <c r="G56" s="30"/>
      <c r="H56" s="122">
        <v>4.2869999999999999</v>
      </c>
      <c r="I56" s="122">
        <v>2.4430000000000001</v>
      </c>
      <c r="J56" s="122">
        <v>4.8</v>
      </c>
      <c r="K56" s="31"/>
    </row>
    <row r="57" spans="1:11" s="32" customFormat="1" ht="11.25" customHeight="1" x14ac:dyDescent="0.3">
      <c r="A57" s="34" t="s">
        <v>45</v>
      </c>
      <c r="B57" s="28"/>
      <c r="C57" s="29"/>
      <c r="D57" s="29"/>
      <c r="E57" s="29"/>
      <c r="F57" s="30"/>
      <c r="G57" s="30"/>
      <c r="H57" s="122">
        <v>2.2269999999999999</v>
      </c>
      <c r="I57" s="122">
        <v>0.70199999999999996</v>
      </c>
      <c r="J57" s="122">
        <v>0.84699999999999998</v>
      </c>
      <c r="K57" s="31"/>
    </row>
    <row r="58" spans="1:11" s="32" customFormat="1" ht="11.25" customHeight="1" x14ac:dyDescent="0.3">
      <c r="A58" s="34" t="s">
        <v>46</v>
      </c>
      <c r="B58" s="28"/>
      <c r="C58" s="29"/>
      <c r="D58" s="29"/>
      <c r="E58" s="29"/>
      <c r="F58" s="30"/>
      <c r="G58" s="30"/>
      <c r="H58" s="122">
        <v>45.994999999999997</v>
      </c>
      <c r="I58" s="122">
        <v>18.497</v>
      </c>
      <c r="J58" s="122">
        <v>17.507999999999999</v>
      </c>
      <c r="K58" s="31"/>
    </row>
    <row r="59" spans="1:11" s="23" customFormat="1" ht="11.25" customHeight="1" x14ac:dyDescent="0.3">
      <c r="A59" s="35" t="s">
        <v>47</v>
      </c>
      <c r="B59" s="36"/>
      <c r="C59" s="37"/>
      <c r="D59" s="37"/>
      <c r="E59" s="37"/>
      <c r="F59" s="38"/>
      <c r="G59" s="39"/>
      <c r="H59" s="123">
        <v>125.98400000000001</v>
      </c>
      <c r="I59" s="124">
        <v>70.41</v>
      </c>
      <c r="J59" s="124">
        <v>74.522000000000006</v>
      </c>
      <c r="K59" s="40">
        <v>105.8400795341571</v>
      </c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/>
      <c r="D61" s="29"/>
      <c r="E61" s="29"/>
      <c r="F61" s="30"/>
      <c r="G61" s="30"/>
      <c r="H61" s="122">
        <v>8.4039999999999999</v>
      </c>
      <c r="I61" s="122">
        <v>5.6239999999999997</v>
      </c>
      <c r="J61" s="122">
        <v>6.718</v>
      </c>
      <c r="K61" s="31"/>
    </row>
    <row r="62" spans="1:11" s="32" customFormat="1" ht="11.25" customHeight="1" x14ac:dyDescent="0.3">
      <c r="A62" s="34" t="s">
        <v>49</v>
      </c>
      <c r="B62" s="28"/>
      <c r="C62" s="29"/>
      <c r="D62" s="29"/>
      <c r="E62" s="29"/>
      <c r="F62" s="30"/>
      <c r="G62" s="30"/>
      <c r="H62" s="122">
        <v>7.1150000000000002</v>
      </c>
      <c r="I62" s="122">
        <v>0.92</v>
      </c>
      <c r="J62" s="122">
        <v>5.9459999999999997</v>
      </c>
      <c r="K62" s="31"/>
    </row>
    <row r="63" spans="1:11" s="32" customFormat="1" ht="11.25" customHeight="1" x14ac:dyDescent="0.3">
      <c r="A63" s="34" t="s">
        <v>50</v>
      </c>
      <c r="B63" s="28"/>
      <c r="C63" s="29"/>
      <c r="D63" s="29"/>
      <c r="E63" s="29"/>
      <c r="F63" s="30"/>
      <c r="G63" s="30"/>
      <c r="H63" s="122">
        <v>6.2229999999999999</v>
      </c>
      <c r="I63" s="122">
        <v>2.0419999999999998</v>
      </c>
      <c r="J63" s="122">
        <v>5.0629999999999997</v>
      </c>
      <c r="K63" s="31"/>
    </row>
    <row r="64" spans="1:11" s="23" customFormat="1" ht="11.25" customHeight="1" x14ac:dyDescent="0.3">
      <c r="A64" s="35" t="s">
        <v>51</v>
      </c>
      <c r="B64" s="36"/>
      <c r="C64" s="37"/>
      <c r="D64" s="37"/>
      <c r="E64" s="37"/>
      <c r="F64" s="38"/>
      <c r="G64" s="39"/>
      <c r="H64" s="123">
        <v>21.742000000000001</v>
      </c>
      <c r="I64" s="124">
        <v>8.5859999999999985</v>
      </c>
      <c r="J64" s="124">
        <v>17.727</v>
      </c>
      <c r="K64" s="40">
        <v>206.46401118099234</v>
      </c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/>
      <c r="D66" s="37"/>
      <c r="E66" s="37"/>
      <c r="F66" s="38"/>
      <c r="G66" s="39"/>
      <c r="H66" s="123">
        <v>11.401</v>
      </c>
      <c r="I66" s="124">
        <v>10.42</v>
      </c>
      <c r="J66" s="124">
        <v>4.7729999999999997</v>
      </c>
      <c r="K66" s="40">
        <v>45.806142034548941</v>
      </c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/>
      <c r="D68" s="29"/>
      <c r="E68" s="29"/>
      <c r="F68" s="30"/>
      <c r="G68" s="30"/>
      <c r="H68" s="122">
        <v>103.842</v>
      </c>
      <c r="I68" s="122">
        <v>36.658999999999999</v>
      </c>
      <c r="J68" s="122">
        <v>63.5</v>
      </c>
      <c r="K68" s="31"/>
    </row>
    <row r="69" spans="1:11" s="32" customFormat="1" ht="11.25" customHeight="1" x14ac:dyDescent="0.3">
      <c r="A69" s="34" t="s">
        <v>54</v>
      </c>
      <c r="B69" s="28"/>
      <c r="C69" s="29"/>
      <c r="D69" s="29"/>
      <c r="E69" s="29"/>
      <c r="F69" s="30"/>
      <c r="G69" s="30"/>
      <c r="H69" s="122">
        <v>14.557</v>
      </c>
      <c r="I69" s="122">
        <v>4.29</v>
      </c>
      <c r="J69" s="122">
        <v>11.5</v>
      </c>
      <c r="K69" s="31"/>
    </row>
    <row r="70" spans="1:11" s="23" customFormat="1" ht="11.25" customHeight="1" x14ac:dyDescent="0.3">
      <c r="A70" s="35" t="s">
        <v>55</v>
      </c>
      <c r="B70" s="36"/>
      <c r="C70" s="37"/>
      <c r="D70" s="37"/>
      <c r="E70" s="37"/>
      <c r="F70" s="38"/>
      <c r="G70" s="39"/>
      <c r="H70" s="123">
        <v>118.399</v>
      </c>
      <c r="I70" s="124">
        <v>40.948999999999998</v>
      </c>
      <c r="J70" s="124">
        <v>75</v>
      </c>
      <c r="K70" s="40">
        <v>183.15465579135022</v>
      </c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/>
      <c r="D72" s="29"/>
      <c r="E72" s="29"/>
      <c r="F72" s="30"/>
      <c r="G72" s="30"/>
      <c r="H72" s="122">
        <v>13.368</v>
      </c>
      <c r="I72" s="122">
        <v>10.776999999999999</v>
      </c>
      <c r="J72" s="122">
        <v>12.896000000000001</v>
      </c>
      <c r="K72" s="31"/>
    </row>
    <row r="73" spans="1:11" s="32" customFormat="1" ht="11.25" customHeight="1" x14ac:dyDescent="0.3">
      <c r="A73" s="34" t="s">
        <v>57</v>
      </c>
      <c r="B73" s="28"/>
      <c r="C73" s="29"/>
      <c r="D73" s="29"/>
      <c r="E73" s="29"/>
      <c r="F73" s="30"/>
      <c r="G73" s="30"/>
      <c r="H73" s="122">
        <v>11.12</v>
      </c>
      <c r="I73" s="122">
        <v>6.7729999999999997</v>
      </c>
      <c r="J73" s="122">
        <v>7</v>
      </c>
      <c r="K73" s="31"/>
    </row>
    <row r="74" spans="1:11" s="32" customFormat="1" ht="11.25" customHeight="1" x14ac:dyDescent="0.3">
      <c r="A74" s="34" t="s">
        <v>58</v>
      </c>
      <c r="B74" s="28"/>
      <c r="C74" s="29"/>
      <c r="D74" s="29"/>
      <c r="E74" s="29"/>
      <c r="F74" s="30"/>
      <c r="G74" s="30"/>
      <c r="H74" s="122">
        <v>298.51</v>
      </c>
      <c r="I74" s="122">
        <v>142.43299999999999</v>
      </c>
      <c r="J74" s="122">
        <v>143</v>
      </c>
      <c r="K74" s="31"/>
    </row>
    <row r="75" spans="1:11" s="32" customFormat="1" ht="11.25" customHeight="1" x14ac:dyDescent="0.3">
      <c r="A75" s="34" t="s">
        <v>59</v>
      </c>
      <c r="B75" s="28"/>
      <c r="C75" s="29"/>
      <c r="D75" s="29"/>
      <c r="E75" s="29"/>
      <c r="F75" s="30"/>
      <c r="G75" s="30"/>
      <c r="H75" s="122">
        <v>118.67100000000001</v>
      </c>
      <c r="I75" s="122">
        <v>56.36</v>
      </c>
      <c r="J75" s="122">
        <v>56.067999999999998</v>
      </c>
      <c r="K75" s="31"/>
    </row>
    <row r="76" spans="1:11" s="32" customFormat="1" ht="11.25" customHeight="1" x14ac:dyDescent="0.3">
      <c r="A76" s="34" t="s">
        <v>60</v>
      </c>
      <c r="B76" s="28"/>
      <c r="C76" s="29"/>
      <c r="D76" s="29"/>
      <c r="E76" s="29"/>
      <c r="F76" s="30"/>
      <c r="G76" s="30"/>
      <c r="H76" s="122">
        <v>11.978</v>
      </c>
      <c r="I76" s="122">
        <v>9.17</v>
      </c>
      <c r="J76" s="122">
        <v>7.5</v>
      </c>
      <c r="K76" s="31"/>
    </row>
    <row r="77" spans="1:11" s="32" customFormat="1" ht="11.25" customHeight="1" x14ac:dyDescent="0.3">
      <c r="A77" s="34" t="s">
        <v>61</v>
      </c>
      <c r="B77" s="28"/>
      <c r="C77" s="29"/>
      <c r="D77" s="29"/>
      <c r="E77" s="29"/>
      <c r="F77" s="30"/>
      <c r="G77" s="30"/>
      <c r="H77" s="122">
        <v>499.322</v>
      </c>
      <c r="I77" s="122">
        <v>179.602</v>
      </c>
      <c r="J77" s="122">
        <v>215</v>
      </c>
      <c r="K77" s="31"/>
    </row>
    <row r="78" spans="1:11" s="32" customFormat="1" ht="11.25" customHeight="1" x14ac:dyDescent="0.3">
      <c r="A78" s="34" t="s">
        <v>62</v>
      </c>
      <c r="B78" s="28"/>
      <c r="C78" s="29"/>
      <c r="D78" s="29"/>
      <c r="E78" s="29"/>
      <c r="F78" s="30"/>
      <c r="G78" s="30"/>
      <c r="H78" s="122">
        <v>57.353000000000002</v>
      </c>
      <c r="I78" s="122">
        <v>30.204999999999998</v>
      </c>
      <c r="J78" s="122">
        <v>31</v>
      </c>
      <c r="K78" s="31"/>
    </row>
    <row r="79" spans="1:11" s="32" customFormat="1" ht="11.25" customHeight="1" x14ac:dyDescent="0.3">
      <c r="A79" s="34" t="s">
        <v>63</v>
      </c>
      <c r="B79" s="28"/>
      <c r="C79" s="29"/>
      <c r="D79" s="29"/>
      <c r="E79" s="29"/>
      <c r="F79" s="30"/>
      <c r="G79" s="30"/>
      <c r="H79" s="122">
        <v>138.75</v>
      </c>
      <c r="I79" s="122">
        <v>77.549000000000007</v>
      </c>
      <c r="J79" s="122">
        <v>78</v>
      </c>
      <c r="K79" s="31"/>
    </row>
    <row r="80" spans="1:11" s="23" customFormat="1" ht="11.25" customHeight="1" x14ac:dyDescent="0.3">
      <c r="A80" s="41" t="s">
        <v>64</v>
      </c>
      <c r="B80" s="36"/>
      <c r="C80" s="37"/>
      <c r="D80" s="37"/>
      <c r="E80" s="37"/>
      <c r="F80" s="38"/>
      <c r="G80" s="39"/>
      <c r="H80" s="123">
        <v>1149.0720000000001</v>
      </c>
      <c r="I80" s="124">
        <v>512.86900000000003</v>
      </c>
      <c r="J80" s="124">
        <v>550.46399999999994</v>
      </c>
      <c r="K80" s="40">
        <v>107.33033191711722</v>
      </c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/>
      <c r="D82" s="29"/>
      <c r="E82" s="29"/>
      <c r="F82" s="30"/>
      <c r="G82" s="30"/>
      <c r="H82" s="122">
        <v>0.113</v>
      </c>
      <c r="I82" s="122">
        <v>9.1999999999999998E-2</v>
      </c>
      <c r="J82" s="122">
        <v>9.1999999999999998E-2</v>
      </c>
      <c r="K82" s="31"/>
    </row>
    <row r="83" spans="1:11" s="32" customFormat="1" ht="11.25" customHeight="1" x14ac:dyDescent="0.3">
      <c r="A83" s="34" t="s">
        <v>66</v>
      </c>
      <c r="B83" s="28"/>
      <c r="C83" s="29"/>
      <c r="D83" s="29"/>
      <c r="E83" s="29"/>
      <c r="F83" s="30"/>
      <c r="G83" s="30"/>
      <c r="H83" s="122">
        <v>4.8000000000000001E-2</v>
      </c>
      <c r="I83" s="122">
        <v>0.05</v>
      </c>
      <c r="J83" s="122">
        <v>0.05</v>
      </c>
      <c r="K83" s="31"/>
    </row>
    <row r="84" spans="1:11" s="23" customFormat="1" ht="11.25" customHeight="1" x14ac:dyDescent="0.3">
      <c r="A84" s="35" t="s">
        <v>67</v>
      </c>
      <c r="B84" s="36"/>
      <c r="C84" s="37"/>
      <c r="D84" s="37"/>
      <c r="E84" s="37"/>
      <c r="F84" s="38"/>
      <c r="G84" s="39"/>
      <c r="H84" s="123">
        <v>0.161</v>
      </c>
      <c r="I84" s="124">
        <v>0.14200000000000002</v>
      </c>
      <c r="J84" s="124">
        <v>0.14200000000000002</v>
      </c>
      <c r="K84" s="40">
        <v>100</v>
      </c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/>
      <c r="D87" s="48"/>
      <c r="E87" s="48"/>
      <c r="F87" s="49"/>
      <c r="G87" s="39"/>
      <c r="H87" s="127">
        <v>1492.0690000000002</v>
      </c>
      <c r="I87" s="128">
        <v>672.10300000000007</v>
      </c>
      <c r="J87" s="128">
        <v>760.27199999999993</v>
      </c>
      <c r="K87" s="49">
        <v>113.11837620126676</v>
      </c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J87"/>
  <sheetViews>
    <sheetView view="pageBreakPreview" zoomScale="60" zoomScaleNormal="100" workbookViewId="0">
      <selection activeCell="P47" sqref="P47"/>
    </sheetView>
  </sheetViews>
  <sheetFormatPr baseColWidth="10" defaultColWidth="11.5546875" defaultRowHeight="14.4" x14ac:dyDescent="0.3"/>
  <cols>
    <col min="4" max="4" width="12.6640625" customWidth="1"/>
  </cols>
  <sheetData>
    <row r="1" spans="1:10" x14ac:dyDescent="0.3">
      <c r="A1" t="s">
        <v>0</v>
      </c>
    </row>
    <row r="9" spans="1:10" x14ac:dyDescent="0.3">
      <c r="H9" s="129"/>
      <c r="I9" s="129"/>
      <c r="J9" s="129"/>
    </row>
    <row r="10" spans="1:10" x14ac:dyDescent="0.3">
      <c r="H10" s="129"/>
      <c r="I10" s="129"/>
      <c r="J10" s="129"/>
    </row>
    <row r="11" spans="1:10" x14ac:dyDescent="0.3">
      <c r="H11" s="129"/>
      <c r="I11" s="129"/>
      <c r="J11" s="129"/>
    </row>
    <row r="12" spans="1:10" x14ac:dyDescent="0.3">
      <c r="H12" s="129"/>
      <c r="I12" s="129"/>
      <c r="J12" s="129"/>
    </row>
    <row r="13" spans="1:10" x14ac:dyDescent="0.3">
      <c r="H13" s="129"/>
      <c r="I13" s="129"/>
      <c r="J13" s="129"/>
    </row>
    <row r="14" spans="1:10" x14ac:dyDescent="0.3">
      <c r="H14" s="129"/>
      <c r="I14" s="129"/>
      <c r="J14" s="129"/>
    </row>
    <row r="15" spans="1:10" x14ac:dyDescent="0.3">
      <c r="H15" s="129"/>
      <c r="I15" s="129"/>
      <c r="J15" s="129"/>
    </row>
    <row r="16" spans="1:10" x14ac:dyDescent="0.3">
      <c r="H16" s="129"/>
      <c r="I16" s="129"/>
      <c r="J16" s="129"/>
    </row>
    <row r="17" spans="8:10" x14ac:dyDescent="0.3">
      <c r="H17" s="129"/>
      <c r="I17" s="129"/>
      <c r="J17" s="129"/>
    </row>
    <row r="18" spans="8:10" x14ac:dyDescent="0.3">
      <c r="H18" s="129"/>
      <c r="I18" s="129"/>
      <c r="J18" s="129"/>
    </row>
    <row r="19" spans="8:10" x14ac:dyDescent="0.3">
      <c r="H19" s="129"/>
      <c r="I19" s="129"/>
      <c r="J19" s="129"/>
    </row>
    <row r="20" spans="8:10" x14ac:dyDescent="0.3">
      <c r="H20" s="129"/>
      <c r="I20" s="129"/>
      <c r="J20" s="129"/>
    </row>
    <row r="21" spans="8:10" x14ac:dyDescent="0.3">
      <c r="H21" s="129"/>
      <c r="I21" s="129"/>
      <c r="J21" s="129"/>
    </row>
    <row r="22" spans="8:10" x14ac:dyDescent="0.3">
      <c r="H22" s="129"/>
      <c r="I22" s="129"/>
      <c r="J22" s="129"/>
    </row>
    <row r="23" spans="8:10" x14ac:dyDescent="0.3">
      <c r="H23" s="129"/>
      <c r="I23" s="129"/>
      <c r="J23" s="129"/>
    </row>
    <row r="24" spans="8:10" x14ac:dyDescent="0.3">
      <c r="H24" s="129"/>
      <c r="I24" s="129"/>
      <c r="J24" s="129"/>
    </row>
    <row r="25" spans="8:10" x14ac:dyDescent="0.3">
      <c r="H25" s="129"/>
      <c r="I25" s="129"/>
      <c r="J25" s="129"/>
    </row>
    <row r="26" spans="8:10" x14ac:dyDescent="0.3">
      <c r="H26" s="129"/>
      <c r="I26" s="129"/>
      <c r="J26" s="129"/>
    </row>
    <row r="27" spans="8:10" x14ac:dyDescent="0.3">
      <c r="H27" s="129"/>
      <c r="I27" s="129"/>
      <c r="J27" s="129"/>
    </row>
    <row r="28" spans="8:10" x14ac:dyDescent="0.3">
      <c r="H28" s="129"/>
      <c r="I28" s="129"/>
      <c r="J28" s="129"/>
    </row>
    <row r="29" spans="8:10" x14ac:dyDescent="0.3">
      <c r="H29" s="129"/>
      <c r="I29" s="129"/>
      <c r="J29" s="129"/>
    </row>
    <row r="30" spans="8:10" x14ac:dyDescent="0.3">
      <c r="H30" s="129"/>
      <c r="I30" s="129"/>
      <c r="J30" s="129"/>
    </row>
    <row r="31" spans="8:10" x14ac:dyDescent="0.3">
      <c r="H31" s="129"/>
      <c r="I31" s="129"/>
      <c r="J31" s="129"/>
    </row>
    <row r="32" spans="8:10" x14ac:dyDescent="0.3">
      <c r="H32" s="129"/>
      <c r="I32" s="129"/>
      <c r="J32" s="129"/>
    </row>
    <row r="33" spans="8:10" x14ac:dyDescent="0.3">
      <c r="H33" s="129"/>
      <c r="I33" s="129"/>
      <c r="J33" s="129"/>
    </row>
    <row r="34" spans="8:10" x14ac:dyDescent="0.3">
      <c r="H34" s="129"/>
      <c r="I34" s="129"/>
      <c r="J34" s="129"/>
    </row>
    <row r="35" spans="8:10" x14ac:dyDescent="0.3">
      <c r="H35" s="129"/>
      <c r="I35" s="129"/>
      <c r="J35" s="129"/>
    </row>
    <row r="36" spans="8:10" x14ac:dyDescent="0.3">
      <c r="H36" s="129"/>
      <c r="I36" s="129"/>
      <c r="J36" s="129"/>
    </row>
    <row r="37" spans="8:10" x14ac:dyDescent="0.3">
      <c r="H37" s="129"/>
      <c r="I37" s="129"/>
      <c r="J37" s="129"/>
    </row>
    <row r="38" spans="8:10" x14ac:dyDescent="0.3">
      <c r="H38" s="129"/>
      <c r="I38" s="129"/>
      <c r="J38" s="129"/>
    </row>
    <row r="39" spans="8:10" x14ac:dyDescent="0.3">
      <c r="H39" s="129"/>
      <c r="I39" s="129"/>
      <c r="J39" s="129"/>
    </row>
    <row r="40" spans="8:10" x14ac:dyDescent="0.3">
      <c r="H40" s="129"/>
      <c r="I40" s="129"/>
      <c r="J40" s="129"/>
    </row>
    <row r="41" spans="8:10" x14ac:dyDescent="0.3">
      <c r="H41" s="129"/>
      <c r="I41" s="129"/>
      <c r="J41" s="129"/>
    </row>
    <row r="42" spans="8:10" x14ac:dyDescent="0.3">
      <c r="H42" s="129"/>
      <c r="I42" s="129"/>
      <c r="J42" s="129"/>
    </row>
    <row r="43" spans="8:10" x14ac:dyDescent="0.3">
      <c r="H43" s="129"/>
      <c r="I43" s="129"/>
      <c r="J43" s="129"/>
    </row>
    <row r="44" spans="8:10" x14ac:dyDescent="0.3">
      <c r="H44" s="129"/>
      <c r="I44" s="129"/>
      <c r="J44" s="129"/>
    </row>
    <row r="45" spans="8:10" x14ac:dyDescent="0.3">
      <c r="H45" s="129"/>
      <c r="I45" s="129"/>
      <c r="J45" s="129"/>
    </row>
    <row r="46" spans="8:10" x14ac:dyDescent="0.3">
      <c r="H46" s="129"/>
      <c r="I46" s="129"/>
      <c r="J46" s="129"/>
    </row>
    <row r="47" spans="8:10" x14ac:dyDescent="0.3">
      <c r="H47" s="129"/>
      <c r="I47" s="129"/>
      <c r="J47" s="129"/>
    </row>
    <row r="48" spans="8:10" x14ac:dyDescent="0.3">
      <c r="H48" s="129"/>
      <c r="I48" s="129"/>
      <c r="J48" s="129"/>
    </row>
    <row r="49" spans="8:10" x14ac:dyDescent="0.3">
      <c r="H49" s="129"/>
      <c r="I49" s="129"/>
      <c r="J49" s="129"/>
    </row>
    <row r="50" spans="8:10" x14ac:dyDescent="0.3">
      <c r="H50" s="129"/>
      <c r="I50" s="129"/>
      <c r="J50" s="129"/>
    </row>
    <row r="51" spans="8:10" x14ac:dyDescent="0.3">
      <c r="H51" s="129"/>
      <c r="I51" s="129"/>
      <c r="J51" s="129"/>
    </row>
    <row r="52" spans="8:10" x14ac:dyDescent="0.3">
      <c r="H52" s="129"/>
      <c r="I52" s="129"/>
      <c r="J52" s="129"/>
    </row>
    <row r="53" spans="8:10" x14ac:dyDescent="0.3">
      <c r="H53" s="129"/>
      <c r="I53" s="129"/>
      <c r="J53" s="129"/>
    </row>
    <row r="54" spans="8:10" x14ac:dyDescent="0.3">
      <c r="H54" s="129"/>
      <c r="I54" s="129"/>
      <c r="J54" s="129"/>
    </row>
    <row r="55" spans="8:10" x14ac:dyDescent="0.3">
      <c r="H55" s="129"/>
      <c r="I55" s="129"/>
      <c r="J55" s="129"/>
    </row>
    <row r="56" spans="8:10" x14ac:dyDescent="0.3">
      <c r="H56" s="129"/>
      <c r="I56" s="129"/>
      <c r="J56" s="129"/>
    </row>
    <row r="57" spans="8:10" x14ac:dyDescent="0.3">
      <c r="H57" s="129"/>
      <c r="I57" s="129"/>
      <c r="J57" s="129"/>
    </row>
    <row r="58" spans="8:10" x14ac:dyDescent="0.3">
      <c r="H58" s="129"/>
      <c r="I58" s="129"/>
      <c r="J58" s="129"/>
    </row>
    <row r="59" spans="8:10" x14ac:dyDescent="0.3">
      <c r="H59" s="129"/>
      <c r="I59" s="129"/>
      <c r="J59" s="129"/>
    </row>
    <row r="60" spans="8:10" x14ac:dyDescent="0.3">
      <c r="H60" s="129"/>
      <c r="I60" s="129"/>
      <c r="J60" s="129"/>
    </row>
    <row r="61" spans="8:10" x14ac:dyDescent="0.3">
      <c r="H61" s="129"/>
      <c r="I61" s="129"/>
      <c r="J61" s="129"/>
    </row>
    <row r="62" spans="8:10" x14ac:dyDescent="0.3">
      <c r="H62" s="129"/>
      <c r="I62" s="129"/>
      <c r="J62" s="129"/>
    </row>
    <row r="63" spans="8:10" x14ac:dyDescent="0.3">
      <c r="H63" s="129"/>
      <c r="I63" s="129"/>
      <c r="J63" s="129"/>
    </row>
    <row r="64" spans="8:10" x14ac:dyDescent="0.3">
      <c r="H64" s="129"/>
      <c r="I64" s="129"/>
      <c r="J64" s="129"/>
    </row>
    <row r="65" spans="8:10" x14ac:dyDescent="0.3">
      <c r="H65" s="129"/>
      <c r="I65" s="129"/>
      <c r="J65" s="129"/>
    </row>
    <row r="66" spans="8:10" x14ac:dyDescent="0.3">
      <c r="H66" s="129"/>
      <c r="I66" s="129"/>
      <c r="J66" s="129"/>
    </row>
    <row r="67" spans="8:10" x14ac:dyDescent="0.3">
      <c r="H67" s="129"/>
      <c r="I67" s="129"/>
      <c r="J67" s="129"/>
    </row>
    <row r="68" spans="8:10" x14ac:dyDescent="0.3">
      <c r="H68" s="129"/>
      <c r="I68" s="129"/>
      <c r="J68" s="129"/>
    </row>
    <row r="69" spans="8:10" x14ac:dyDescent="0.3">
      <c r="H69" s="129"/>
      <c r="I69" s="129"/>
      <c r="J69" s="129"/>
    </row>
    <row r="70" spans="8:10" x14ac:dyDescent="0.3">
      <c r="H70" s="129"/>
      <c r="I70" s="129"/>
      <c r="J70" s="129"/>
    </row>
    <row r="71" spans="8:10" x14ac:dyDescent="0.3">
      <c r="H71" s="129"/>
      <c r="I71" s="129"/>
      <c r="J71" s="129"/>
    </row>
    <row r="72" spans="8:10" x14ac:dyDescent="0.3">
      <c r="H72" s="129"/>
      <c r="I72" s="129"/>
      <c r="J72" s="129"/>
    </row>
    <row r="73" spans="8:10" x14ac:dyDescent="0.3">
      <c r="H73" s="129"/>
      <c r="I73" s="129"/>
      <c r="J73" s="129"/>
    </row>
    <row r="74" spans="8:10" x14ac:dyDescent="0.3">
      <c r="H74" s="129"/>
      <c r="I74" s="129"/>
      <c r="J74" s="129"/>
    </row>
    <row r="75" spans="8:10" x14ac:dyDescent="0.3">
      <c r="H75" s="129"/>
      <c r="I75" s="129"/>
      <c r="J75" s="129"/>
    </row>
    <row r="76" spans="8:10" x14ac:dyDescent="0.3">
      <c r="H76" s="129"/>
      <c r="I76" s="129"/>
      <c r="J76" s="129"/>
    </row>
    <row r="77" spans="8:10" x14ac:dyDescent="0.3">
      <c r="H77" s="129"/>
      <c r="I77" s="129"/>
      <c r="J77" s="129"/>
    </row>
    <row r="78" spans="8:10" x14ac:dyDescent="0.3">
      <c r="H78" s="129"/>
      <c r="I78" s="129"/>
      <c r="J78" s="129"/>
    </row>
    <row r="79" spans="8:10" x14ac:dyDescent="0.3">
      <c r="H79" s="129"/>
      <c r="I79" s="129"/>
      <c r="J79" s="129"/>
    </row>
    <row r="80" spans="8:10" x14ac:dyDescent="0.3">
      <c r="H80" s="129"/>
      <c r="I80" s="129"/>
      <c r="J80" s="129"/>
    </row>
    <row r="81" spans="8:10" x14ac:dyDescent="0.3">
      <c r="H81" s="129"/>
      <c r="I81" s="129"/>
      <c r="J81" s="129"/>
    </row>
    <row r="82" spans="8:10" x14ac:dyDescent="0.3">
      <c r="H82" s="129"/>
      <c r="I82" s="129"/>
      <c r="J82" s="129"/>
    </row>
    <row r="83" spans="8:10" x14ac:dyDescent="0.3">
      <c r="H83" s="129"/>
      <c r="I83" s="129"/>
      <c r="J83" s="129"/>
    </row>
    <row r="84" spans="8:10" x14ac:dyDescent="0.3">
      <c r="H84" s="129"/>
      <c r="I84" s="129"/>
      <c r="J84" s="129"/>
    </row>
    <row r="85" spans="8:10" x14ac:dyDescent="0.3">
      <c r="H85" s="129"/>
      <c r="I85" s="129"/>
      <c r="J85" s="129"/>
    </row>
    <row r="86" spans="8:10" x14ac:dyDescent="0.3">
      <c r="H86" s="129"/>
      <c r="I86" s="129"/>
      <c r="J86" s="129"/>
    </row>
    <row r="87" spans="8:10" x14ac:dyDescent="0.3">
      <c r="H87" s="129"/>
      <c r="I87" s="129"/>
      <c r="J87" s="129"/>
    </row>
  </sheetData>
  <printOptions horizontalCentered="1"/>
  <pageMargins left="0.78740157480314965" right="0.59055118110236227" top="0.78740157480314965" bottom="0.59055118110236227" header="0" footer="0.39370078740157483"/>
  <pageSetup paperSize="9" scale="93" firstPageNumber="9" fitToHeight="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74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80</v>
      </c>
      <c r="D9" s="29">
        <v>169</v>
      </c>
      <c r="E9" s="29">
        <v>169</v>
      </c>
      <c r="F9" s="30"/>
      <c r="G9" s="30"/>
      <c r="H9" s="122">
        <v>0.24399999999999999</v>
      </c>
      <c r="I9" s="122">
        <v>0.254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54</v>
      </c>
      <c r="D10" s="29">
        <v>73</v>
      </c>
      <c r="E10" s="29">
        <v>73</v>
      </c>
      <c r="F10" s="30"/>
      <c r="G10" s="30"/>
      <c r="H10" s="122">
        <v>0.1</v>
      </c>
      <c r="I10" s="122">
        <v>4.2000000000000003E-2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50</v>
      </c>
      <c r="D11" s="29">
        <v>30</v>
      </c>
      <c r="E11" s="29">
        <v>30</v>
      </c>
      <c r="F11" s="30"/>
      <c r="G11" s="30"/>
      <c r="H11" s="122"/>
      <c r="I11" s="122">
        <v>0.17799999999999999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17</v>
      </c>
      <c r="D12" s="29">
        <v>15</v>
      </c>
      <c r="E12" s="29">
        <v>15</v>
      </c>
      <c r="F12" s="30"/>
      <c r="G12" s="30"/>
      <c r="H12" s="122">
        <v>3.2000000000000001E-2</v>
      </c>
      <c r="I12" s="122">
        <v>2.7E-2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201</v>
      </c>
      <c r="D13" s="37">
        <v>287</v>
      </c>
      <c r="E13" s="37">
        <v>287</v>
      </c>
      <c r="F13" s="38">
        <v>100</v>
      </c>
      <c r="G13" s="39"/>
      <c r="H13" s="123">
        <v>0.376</v>
      </c>
      <c r="I13" s="124">
        <v>0.501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>
        <v>7</v>
      </c>
      <c r="E15" s="37">
        <v>7</v>
      </c>
      <c r="F15" s="38">
        <v>100</v>
      </c>
      <c r="G15" s="39"/>
      <c r="H15" s="123"/>
      <c r="I15" s="124">
        <v>1.4999999999999999E-2</v>
      </c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162</v>
      </c>
      <c r="D17" s="37">
        <v>48</v>
      </c>
      <c r="E17" s="37">
        <v>50</v>
      </c>
      <c r="F17" s="38">
        <v>104.16666666666667</v>
      </c>
      <c r="G17" s="39"/>
      <c r="H17" s="123">
        <v>0.183</v>
      </c>
      <c r="I17" s="124">
        <v>2.9000000000000001E-2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6390</v>
      </c>
      <c r="D19" s="29">
        <v>5565</v>
      </c>
      <c r="E19" s="29">
        <v>5739</v>
      </c>
      <c r="F19" s="30"/>
      <c r="G19" s="30"/>
      <c r="H19" s="122">
        <v>25.56</v>
      </c>
      <c r="I19" s="122">
        <v>27.547000000000001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>
        <v>2</v>
      </c>
      <c r="D21" s="29"/>
      <c r="E21" s="29"/>
      <c r="F21" s="30"/>
      <c r="G21" s="30"/>
      <c r="H21" s="122">
        <v>8.0000000000000002E-3</v>
      </c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6392</v>
      </c>
      <c r="D22" s="37">
        <v>5565</v>
      </c>
      <c r="E22" s="37">
        <v>5739</v>
      </c>
      <c r="F22" s="38">
        <v>103.1266846361186</v>
      </c>
      <c r="G22" s="39"/>
      <c r="H22" s="123">
        <v>25.567999999999998</v>
      </c>
      <c r="I22" s="124">
        <v>27.547000000000001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11508</v>
      </c>
      <c r="D24" s="37">
        <v>11469</v>
      </c>
      <c r="E24" s="37">
        <v>11300</v>
      </c>
      <c r="F24" s="38">
        <v>98.526462638416604</v>
      </c>
      <c r="G24" s="39"/>
      <c r="H24" s="123">
        <v>40.051000000000002</v>
      </c>
      <c r="I24" s="124">
        <v>39.856000000000002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322</v>
      </c>
      <c r="D26" s="37">
        <v>600</v>
      </c>
      <c r="E26" s="37">
        <v>500</v>
      </c>
      <c r="F26" s="38">
        <v>83.333333333333329</v>
      </c>
      <c r="G26" s="39"/>
      <c r="H26" s="123">
        <v>1.1890000000000001</v>
      </c>
      <c r="I26" s="124">
        <v>1.5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3871</v>
      </c>
      <c r="D28" s="29">
        <v>5125</v>
      </c>
      <c r="E28" s="29">
        <v>3500</v>
      </c>
      <c r="F28" s="30"/>
      <c r="G28" s="30"/>
      <c r="H28" s="122">
        <v>9.5280000000000005</v>
      </c>
      <c r="I28" s="122">
        <v>10.5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13115</v>
      </c>
      <c r="D29" s="29">
        <v>15409</v>
      </c>
      <c r="E29" s="29">
        <v>15870</v>
      </c>
      <c r="F29" s="30"/>
      <c r="G29" s="30"/>
      <c r="H29" s="122">
        <v>18.36</v>
      </c>
      <c r="I29" s="122">
        <v>14.798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7684</v>
      </c>
      <c r="D30" s="29">
        <v>10720</v>
      </c>
      <c r="E30" s="29">
        <v>10500</v>
      </c>
      <c r="F30" s="30"/>
      <c r="G30" s="30"/>
      <c r="H30" s="122">
        <v>13.725</v>
      </c>
      <c r="I30" s="122">
        <v>7.0149999999999997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24670</v>
      </c>
      <c r="D31" s="37">
        <v>31254</v>
      </c>
      <c r="E31" s="37">
        <v>29870</v>
      </c>
      <c r="F31" s="38">
        <v>95.57176681384783</v>
      </c>
      <c r="G31" s="39"/>
      <c r="H31" s="123">
        <v>41.613</v>
      </c>
      <c r="I31" s="124">
        <v>32.313000000000002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1335</v>
      </c>
      <c r="D33" s="29">
        <v>1487</v>
      </c>
      <c r="E33" s="29">
        <v>1200</v>
      </c>
      <c r="F33" s="30"/>
      <c r="G33" s="30"/>
      <c r="H33" s="122">
        <v>2.923</v>
      </c>
      <c r="I33" s="122">
        <v>0.86299999999999999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1934</v>
      </c>
      <c r="D34" s="29">
        <v>2100</v>
      </c>
      <c r="E34" s="29">
        <v>1680</v>
      </c>
      <c r="F34" s="30"/>
      <c r="G34" s="30"/>
      <c r="H34" s="122">
        <v>4.67</v>
      </c>
      <c r="I34" s="122">
        <v>1.163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1511</v>
      </c>
      <c r="D35" s="29">
        <v>1687</v>
      </c>
      <c r="E35" s="29">
        <v>1687</v>
      </c>
      <c r="F35" s="30"/>
      <c r="G35" s="30"/>
      <c r="H35" s="122">
        <v>5.5490000000000004</v>
      </c>
      <c r="I35" s="122">
        <v>3.7869999999999999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1340</v>
      </c>
      <c r="D36" s="29">
        <v>1340</v>
      </c>
      <c r="E36" s="29">
        <v>1340</v>
      </c>
      <c r="F36" s="30"/>
      <c r="G36" s="30"/>
      <c r="H36" s="122">
        <v>2.2050000000000001</v>
      </c>
      <c r="I36" s="122">
        <v>0.41699999999999998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6120</v>
      </c>
      <c r="D37" s="37">
        <v>6614</v>
      </c>
      <c r="E37" s="37">
        <v>5907</v>
      </c>
      <c r="F37" s="38">
        <v>89.310553371635919</v>
      </c>
      <c r="G37" s="39"/>
      <c r="H37" s="123">
        <v>15.347</v>
      </c>
      <c r="I37" s="124">
        <v>6.2299999999999995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13431</v>
      </c>
      <c r="D39" s="37">
        <v>14400</v>
      </c>
      <c r="E39" s="37">
        <v>12800</v>
      </c>
      <c r="F39" s="38">
        <v>88.888888888888886</v>
      </c>
      <c r="G39" s="39"/>
      <c r="H39" s="123">
        <v>6.0439999999999996</v>
      </c>
      <c r="I39" s="124">
        <v>6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3121</v>
      </c>
      <c r="D41" s="29">
        <v>4415</v>
      </c>
      <c r="E41" s="29">
        <v>4450</v>
      </c>
      <c r="F41" s="30"/>
      <c r="G41" s="30"/>
      <c r="H41" s="122">
        <v>4.9370000000000003</v>
      </c>
      <c r="I41" s="122">
        <v>3.746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9462</v>
      </c>
      <c r="D42" s="29">
        <v>12823</v>
      </c>
      <c r="E42" s="29">
        <v>10723</v>
      </c>
      <c r="F42" s="30"/>
      <c r="G42" s="30"/>
      <c r="H42" s="122">
        <v>25.239000000000001</v>
      </c>
      <c r="I42" s="122">
        <v>27.832000000000001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11815</v>
      </c>
      <c r="D43" s="29">
        <v>11039</v>
      </c>
      <c r="E43" s="29">
        <v>11000</v>
      </c>
      <c r="F43" s="30"/>
      <c r="G43" s="30"/>
      <c r="H43" s="122">
        <v>23.081</v>
      </c>
      <c r="I43" s="122">
        <v>12.707000000000001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14995</v>
      </c>
      <c r="D44" s="29">
        <v>15196</v>
      </c>
      <c r="E44" s="29">
        <v>24732</v>
      </c>
      <c r="F44" s="30"/>
      <c r="G44" s="30"/>
      <c r="H44" s="122">
        <v>39.896999999999998</v>
      </c>
      <c r="I44" s="122">
        <v>33.338999999999999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11239</v>
      </c>
      <c r="D45" s="29">
        <v>10726</v>
      </c>
      <c r="E45" s="29">
        <v>11400</v>
      </c>
      <c r="F45" s="30"/>
      <c r="G45" s="30"/>
      <c r="H45" s="122">
        <v>22.146000000000001</v>
      </c>
      <c r="I45" s="122">
        <v>17.565000000000001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1741</v>
      </c>
      <c r="D46" s="29">
        <v>1206</v>
      </c>
      <c r="E46" s="29">
        <v>4200</v>
      </c>
      <c r="F46" s="30"/>
      <c r="G46" s="30"/>
      <c r="H46" s="122">
        <v>2.5569999999999999</v>
      </c>
      <c r="I46" s="122">
        <v>1.681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1367</v>
      </c>
      <c r="D47" s="29">
        <v>1912</v>
      </c>
      <c r="E47" s="29">
        <v>1850</v>
      </c>
      <c r="F47" s="30"/>
      <c r="G47" s="30"/>
      <c r="H47" s="122">
        <v>1.4950000000000001</v>
      </c>
      <c r="I47" s="122">
        <v>1.8779999999999999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2729</v>
      </c>
      <c r="D48" s="29">
        <v>3194</v>
      </c>
      <c r="E48" s="29">
        <v>3300</v>
      </c>
      <c r="F48" s="30"/>
      <c r="G48" s="30"/>
      <c r="H48" s="122">
        <v>6.0229999999999997</v>
      </c>
      <c r="I48" s="122">
        <v>6.9130000000000003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11665</v>
      </c>
      <c r="D49" s="29">
        <v>6532</v>
      </c>
      <c r="E49" s="29">
        <v>6532</v>
      </c>
      <c r="F49" s="30"/>
      <c r="G49" s="30"/>
      <c r="H49" s="122">
        <v>14.726000000000001</v>
      </c>
      <c r="I49" s="122">
        <v>9.8140000000000001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68134</v>
      </c>
      <c r="D50" s="37">
        <v>67043</v>
      </c>
      <c r="E50" s="37">
        <v>78187</v>
      </c>
      <c r="F50" s="38">
        <v>116.62216786241666</v>
      </c>
      <c r="G50" s="39"/>
      <c r="H50" s="123">
        <v>140.101</v>
      </c>
      <c r="I50" s="124">
        <v>115.47499999999999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6441</v>
      </c>
      <c r="D52" s="37">
        <v>5860</v>
      </c>
      <c r="E52" s="37">
        <v>7000</v>
      </c>
      <c r="F52" s="38">
        <v>119.45392491467577</v>
      </c>
      <c r="G52" s="39"/>
      <c r="H52" s="123">
        <v>11.616</v>
      </c>
      <c r="I52" s="124">
        <v>4.2590000000000003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37061</v>
      </c>
      <c r="D54" s="29">
        <v>50607</v>
      </c>
      <c r="E54" s="29">
        <v>50000</v>
      </c>
      <c r="F54" s="30"/>
      <c r="G54" s="30"/>
      <c r="H54" s="122">
        <v>77.043999999999997</v>
      </c>
      <c r="I54" s="122">
        <v>52.526000000000003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70268</v>
      </c>
      <c r="D55" s="29">
        <v>70292</v>
      </c>
      <c r="E55" s="29">
        <v>70292</v>
      </c>
      <c r="F55" s="30"/>
      <c r="G55" s="30"/>
      <c r="H55" s="122">
        <v>105.4</v>
      </c>
      <c r="I55" s="122">
        <v>21.088000000000001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11337</v>
      </c>
      <c r="D56" s="29">
        <v>13830</v>
      </c>
      <c r="E56" s="29">
        <v>13000</v>
      </c>
      <c r="F56" s="30"/>
      <c r="G56" s="30"/>
      <c r="H56" s="122">
        <v>22.149000000000001</v>
      </c>
      <c r="I56" s="122">
        <v>9.93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5840</v>
      </c>
      <c r="D57" s="29">
        <v>5842</v>
      </c>
      <c r="E57" s="29">
        <v>7377</v>
      </c>
      <c r="F57" s="30"/>
      <c r="G57" s="30"/>
      <c r="H57" s="122">
        <v>14.763999999999999</v>
      </c>
      <c r="I57" s="122">
        <v>7.3879999999999999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42483</v>
      </c>
      <c r="D58" s="29">
        <v>42144</v>
      </c>
      <c r="E58" s="29">
        <v>42100</v>
      </c>
      <c r="F58" s="30"/>
      <c r="G58" s="30"/>
      <c r="H58" s="122">
        <v>64.444000000000003</v>
      </c>
      <c r="I58" s="122">
        <v>23.574999999999999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166989</v>
      </c>
      <c r="D59" s="37">
        <v>182715</v>
      </c>
      <c r="E59" s="37">
        <v>182769</v>
      </c>
      <c r="F59" s="38">
        <v>100.02955422379115</v>
      </c>
      <c r="G59" s="39"/>
      <c r="H59" s="123">
        <v>283.80100000000004</v>
      </c>
      <c r="I59" s="124">
        <v>114.50700000000002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2037</v>
      </c>
      <c r="D61" s="29">
        <v>2432</v>
      </c>
      <c r="E61" s="29">
        <v>2450</v>
      </c>
      <c r="F61" s="30"/>
      <c r="G61" s="30"/>
      <c r="H61" s="122">
        <v>4.6269999999999998</v>
      </c>
      <c r="I61" s="122">
        <v>2.4870000000000001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1296</v>
      </c>
      <c r="D62" s="29">
        <v>1151</v>
      </c>
      <c r="E62" s="29">
        <v>1151</v>
      </c>
      <c r="F62" s="30"/>
      <c r="G62" s="30"/>
      <c r="H62" s="122">
        <v>1.544</v>
      </c>
      <c r="I62" s="122">
        <v>1.1020000000000001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1903</v>
      </c>
      <c r="D63" s="29">
        <v>1969</v>
      </c>
      <c r="E63" s="29">
        <v>1969</v>
      </c>
      <c r="F63" s="30"/>
      <c r="G63" s="30"/>
      <c r="H63" s="122">
        <v>4.327</v>
      </c>
      <c r="I63" s="122">
        <v>1.401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5236</v>
      </c>
      <c r="D64" s="37">
        <v>5552</v>
      </c>
      <c r="E64" s="37">
        <v>5570</v>
      </c>
      <c r="F64" s="38">
        <v>100.3242074927954</v>
      </c>
      <c r="G64" s="39"/>
      <c r="H64" s="123">
        <v>10.497999999999999</v>
      </c>
      <c r="I64" s="124">
        <v>4.99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14023</v>
      </c>
      <c r="D66" s="37">
        <v>14020</v>
      </c>
      <c r="E66" s="37">
        <v>12976</v>
      </c>
      <c r="F66" s="38">
        <v>92.553495007132668</v>
      </c>
      <c r="G66" s="39"/>
      <c r="H66" s="123">
        <v>27.326000000000001</v>
      </c>
      <c r="I66" s="124">
        <v>5.7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38072</v>
      </c>
      <c r="D68" s="29">
        <v>12000</v>
      </c>
      <c r="E68" s="29">
        <v>43000</v>
      </c>
      <c r="F68" s="30"/>
      <c r="G68" s="30"/>
      <c r="H68" s="122">
        <v>80.801000000000002</v>
      </c>
      <c r="I68" s="122">
        <v>10.4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5982</v>
      </c>
      <c r="D69" s="29">
        <v>2230</v>
      </c>
      <c r="E69" s="29">
        <v>6000</v>
      </c>
      <c r="F69" s="30"/>
      <c r="G69" s="30"/>
      <c r="H69" s="122">
        <v>8.9830000000000005</v>
      </c>
      <c r="I69" s="122">
        <v>1.3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44054</v>
      </c>
      <c r="D70" s="37">
        <v>14230</v>
      </c>
      <c r="E70" s="37">
        <v>49000</v>
      </c>
      <c r="F70" s="38">
        <v>344.34293745607869</v>
      </c>
      <c r="G70" s="39"/>
      <c r="H70" s="123">
        <v>89.784000000000006</v>
      </c>
      <c r="I70" s="124">
        <v>11.700000000000001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2966</v>
      </c>
      <c r="D72" s="29">
        <v>3443</v>
      </c>
      <c r="E72" s="29">
        <v>3443</v>
      </c>
      <c r="F72" s="30"/>
      <c r="G72" s="30"/>
      <c r="H72" s="122">
        <v>2.8290000000000002</v>
      </c>
      <c r="I72" s="122">
        <v>0.58199999999999996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12081</v>
      </c>
      <c r="D73" s="29">
        <v>12025</v>
      </c>
      <c r="E73" s="29">
        <v>12100</v>
      </c>
      <c r="F73" s="30"/>
      <c r="G73" s="30"/>
      <c r="H73" s="122">
        <v>17.786999999999999</v>
      </c>
      <c r="I73" s="122">
        <v>17.783999999999999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24887</v>
      </c>
      <c r="D74" s="29">
        <v>27200</v>
      </c>
      <c r="E74" s="29">
        <v>27000</v>
      </c>
      <c r="F74" s="30"/>
      <c r="G74" s="30"/>
      <c r="H74" s="122">
        <v>46.389000000000003</v>
      </c>
      <c r="I74" s="122">
        <v>27.46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20180</v>
      </c>
      <c r="D75" s="29">
        <v>21993</v>
      </c>
      <c r="E75" s="29">
        <v>21899</v>
      </c>
      <c r="F75" s="30"/>
      <c r="G75" s="30"/>
      <c r="H75" s="122">
        <v>15.398</v>
      </c>
      <c r="I75" s="122">
        <v>14.996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2683</v>
      </c>
      <c r="D76" s="29">
        <v>2275</v>
      </c>
      <c r="E76" s="29">
        <v>2280</v>
      </c>
      <c r="F76" s="30"/>
      <c r="G76" s="30"/>
      <c r="H76" s="122">
        <v>5.0970000000000004</v>
      </c>
      <c r="I76" s="122">
        <v>2.73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4605</v>
      </c>
      <c r="D77" s="29">
        <v>4390</v>
      </c>
      <c r="E77" s="29">
        <v>4378</v>
      </c>
      <c r="F77" s="30"/>
      <c r="G77" s="30"/>
      <c r="H77" s="122">
        <v>7.1379999999999999</v>
      </c>
      <c r="I77" s="122">
        <v>3.3969999999999998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9025</v>
      </c>
      <c r="D78" s="29">
        <v>9174</v>
      </c>
      <c r="E78" s="29">
        <v>9174</v>
      </c>
      <c r="F78" s="30"/>
      <c r="G78" s="30"/>
      <c r="H78" s="122">
        <v>17.914000000000001</v>
      </c>
      <c r="I78" s="122">
        <v>9.1999999999999993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14700</v>
      </c>
      <c r="D79" s="29">
        <v>16340</v>
      </c>
      <c r="E79" s="29">
        <v>16340</v>
      </c>
      <c r="F79" s="30"/>
      <c r="G79" s="30"/>
      <c r="H79" s="122">
        <v>27.611999999999998</v>
      </c>
      <c r="I79" s="122">
        <v>13.071999999999999</v>
      </c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91127</v>
      </c>
      <c r="D80" s="37">
        <v>96840</v>
      </c>
      <c r="E80" s="37">
        <v>96614</v>
      </c>
      <c r="F80" s="38">
        <v>99.766625361420907</v>
      </c>
      <c r="G80" s="39"/>
      <c r="H80" s="123">
        <v>140.16399999999999</v>
      </c>
      <c r="I80" s="124">
        <v>89.221000000000004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84</v>
      </c>
      <c r="D82" s="29">
        <v>84</v>
      </c>
      <c r="E82" s="29">
        <v>84</v>
      </c>
      <c r="F82" s="30"/>
      <c r="G82" s="30"/>
      <c r="H82" s="122">
        <v>9.2999999999999999E-2</v>
      </c>
      <c r="I82" s="122">
        <v>9.2999999999999999E-2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225</v>
      </c>
      <c r="D83" s="29">
        <v>225</v>
      </c>
      <c r="E83" s="29">
        <v>225</v>
      </c>
      <c r="F83" s="30"/>
      <c r="G83" s="30"/>
      <c r="H83" s="122">
        <v>0.16</v>
      </c>
      <c r="I83" s="122">
        <v>0.16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309</v>
      </c>
      <c r="D84" s="37">
        <v>309</v>
      </c>
      <c r="E84" s="37">
        <v>309</v>
      </c>
      <c r="F84" s="38">
        <v>100</v>
      </c>
      <c r="G84" s="39"/>
      <c r="H84" s="123">
        <v>0.253</v>
      </c>
      <c r="I84" s="124">
        <v>0.253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459119</v>
      </c>
      <c r="D87" s="48">
        <v>456813</v>
      </c>
      <c r="E87" s="48">
        <v>498885</v>
      </c>
      <c r="F87" s="49">
        <v>109.20989551523272</v>
      </c>
      <c r="G87" s="39"/>
      <c r="H87" s="127">
        <v>833.9140000000001</v>
      </c>
      <c r="I87" s="128">
        <v>460.096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6">
    <pageSetUpPr fitToPage="1"/>
  </sheetPr>
  <dimension ref="A1:K625"/>
  <sheetViews>
    <sheetView view="pageBreakPreview" zoomScale="60" zoomScaleNormal="100" workbookViewId="0">
      <selection activeCell="P47" sqref="P47"/>
    </sheetView>
  </sheetViews>
  <sheetFormatPr baseColWidth="10" defaultColWidth="9.88671875" defaultRowHeight="11.85" customHeight="1" x14ac:dyDescent="0.3"/>
  <cols>
    <col min="1" max="1" width="19.44140625" style="57" customWidth="1"/>
    <col min="2" max="2" width="0.88671875" style="57" customWidth="1"/>
    <col min="3" max="3" width="12.44140625" style="57" customWidth="1"/>
    <col min="4" max="4" width="12.6640625" style="57" customWidth="1"/>
    <col min="5" max="6" width="12.44140625" style="57" customWidth="1"/>
    <col min="7" max="7" width="0.6640625" style="57" customWidth="1"/>
    <col min="8" max="11" width="12.44140625" style="57" customWidth="1"/>
    <col min="12" max="16384" width="9.88671875" style="57"/>
  </cols>
  <sheetData>
    <row r="1" spans="1:11" s="1" customFormat="1" ht="12.75" customHeight="1" x14ac:dyDescent="0.3">
      <c r="A1" s="164" t="s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1" customFormat="1" ht="11.25" customHeight="1" x14ac:dyDescent="0.3">
      <c r="A2" s="3" t="s">
        <v>75</v>
      </c>
      <c r="B2" s="2"/>
      <c r="C2" s="2"/>
      <c r="D2" s="2"/>
      <c r="E2" s="4"/>
      <c r="F2" s="2"/>
      <c r="G2" s="2"/>
      <c r="H2" s="2"/>
      <c r="I2" s="5"/>
      <c r="J2" s="165" t="s">
        <v>70</v>
      </c>
      <c r="K2" s="165"/>
    </row>
    <row r="3" spans="1:11" s="1" customFormat="1" ht="11.2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9" customFormat="1" ht="11.25" customHeight="1" x14ac:dyDescent="0.3">
      <c r="A4" s="7" t="s">
        <v>2</v>
      </c>
      <c r="B4" s="8"/>
      <c r="C4" s="166" t="s">
        <v>3</v>
      </c>
      <c r="D4" s="167"/>
      <c r="E4" s="167"/>
      <c r="F4" s="168"/>
      <c r="G4" s="8"/>
      <c r="H4" s="169" t="s">
        <v>4</v>
      </c>
      <c r="I4" s="170"/>
      <c r="J4" s="170"/>
      <c r="K4" s="171"/>
    </row>
    <row r="5" spans="1:11" s="9" customFormat="1" ht="11.25" customHeight="1" thickBot="1" x14ac:dyDescent="0.35">
      <c r="A5" s="10" t="s">
        <v>5</v>
      </c>
      <c r="B5" s="8"/>
      <c r="C5" s="11"/>
      <c r="D5" s="12"/>
      <c r="E5" s="12"/>
      <c r="F5" s="13"/>
      <c r="G5" s="8"/>
      <c r="H5" s="11"/>
      <c r="I5" s="12"/>
      <c r="J5" s="12"/>
      <c r="K5" s="13"/>
    </row>
    <row r="6" spans="1:11" s="9" customFormat="1" ht="11.25" customHeight="1" x14ac:dyDescent="0.3">
      <c r="A6" s="10" t="s">
        <v>6</v>
      </c>
      <c r="B6" s="8"/>
      <c r="C6" s="14">
        <f>E6-2</f>
        <v>2022</v>
      </c>
      <c r="D6" s="15">
        <f>E6-1</f>
        <v>2023</v>
      </c>
      <c r="E6" s="15">
        <v>2024</v>
      </c>
      <c r="F6" s="16">
        <f>E6</f>
        <v>2024</v>
      </c>
      <c r="G6" s="17"/>
      <c r="H6" s="14">
        <f>J6-2</f>
        <v>2022</v>
      </c>
      <c r="I6" s="15">
        <f>J6-1</f>
        <v>2023</v>
      </c>
      <c r="J6" s="15">
        <v>2024</v>
      </c>
      <c r="K6" s="16">
        <f>J6</f>
        <v>2024</v>
      </c>
    </row>
    <row r="7" spans="1:11" s="9" customFormat="1" ht="11.25" customHeight="1" thickBot="1" x14ac:dyDescent="0.35">
      <c r="A7" s="18"/>
      <c r="B7" s="8"/>
      <c r="C7" s="19" t="s">
        <v>7</v>
      </c>
      <c r="D7" s="20" t="s">
        <v>7</v>
      </c>
      <c r="E7" s="20">
        <v>11</v>
      </c>
      <c r="F7" s="21" t="str">
        <f>CONCATENATE(D6,"=100")</f>
        <v>2023=100</v>
      </c>
      <c r="G7" s="22"/>
      <c r="H7" s="19" t="s">
        <v>7</v>
      </c>
      <c r="I7" s="20" t="s">
        <v>7</v>
      </c>
      <c r="J7" s="20"/>
      <c r="K7" s="21" t="str">
        <f>CONCATENATE(I6,"=100")</f>
        <v>2023=100</v>
      </c>
    </row>
    <row r="8" spans="1:11" s="1" customFormat="1" ht="11.25" customHeight="1" x14ac:dyDescent="0.3">
      <c r="A8" s="24"/>
      <c r="B8" s="25"/>
      <c r="C8" s="25"/>
      <c r="D8" s="25"/>
      <c r="E8" s="25"/>
      <c r="F8" s="25"/>
      <c r="G8" s="2"/>
      <c r="H8" s="25"/>
      <c r="I8" s="25"/>
      <c r="J8" s="25"/>
      <c r="K8" s="26"/>
    </row>
    <row r="9" spans="1:11" s="32" customFormat="1" ht="11.25" customHeight="1" x14ac:dyDescent="0.3">
      <c r="A9" s="27" t="s">
        <v>8</v>
      </c>
      <c r="B9" s="28"/>
      <c r="C9" s="29">
        <v>19</v>
      </c>
      <c r="D9" s="29">
        <v>24</v>
      </c>
      <c r="E9" s="29">
        <v>24</v>
      </c>
      <c r="F9" s="30"/>
      <c r="G9" s="30"/>
      <c r="H9" s="122">
        <v>7.9000000000000001E-2</v>
      </c>
      <c r="I9" s="122">
        <v>7.0000000000000007E-2</v>
      </c>
      <c r="J9" s="122"/>
      <c r="K9" s="31"/>
    </row>
    <row r="10" spans="1:11" s="32" customFormat="1" ht="11.25" customHeight="1" x14ac:dyDescent="0.3">
      <c r="A10" s="34" t="s">
        <v>9</v>
      </c>
      <c r="B10" s="28"/>
      <c r="C10" s="29">
        <v>411</v>
      </c>
      <c r="D10" s="29">
        <v>453</v>
      </c>
      <c r="E10" s="29">
        <v>453</v>
      </c>
      <c r="F10" s="30"/>
      <c r="G10" s="30"/>
      <c r="H10" s="122">
        <v>1.6439999999999999</v>
      </c>
      <c r="I10" s="122">
        <v>1.034</v>
      </c>
      <c r="J10" s="122"/>
      <c r="K10" s="31"/>
    </row>
    <row r="11" spans="1:11" s="32" customFormat="1" ht="11.25" customHeight="1" x14ac:dyDescent="0.3">
      <c r="A11" s="27" t="s">
        <v>10</v>
      </c>
      <c r="B11" s="28"/>
      <c r="C11" s="29">
        <v>3907</v>
      </c>
      <c r="D11" s="29">
        <v>3620</v>
      </c>
      <c r="E11" s="29">
        <v>3620</v>
      </c>
      <c r="F11" s="30"/>
      <c r="G11" s="30"/>
      <c r="H11" s="122">
        <v>13.382</v>
      </c>
      <c r="I11" s="122">
        <v>13.196</v>
      </c>
      <c r="J11" s="122"/>
      <c r="K11" s="31"/>
    </row>
    <row r="12" spans="1:11" s="32" customFormat="1" ht="11.25" customHeight="1" x14ac:dyDescent="0.3">
      <c r="A12" s="34" t="s">
        <v>11</v>
      </c>
      <c r="B12" s="28"/>
      <c r="C12" s="29">
        <v>25</v>
      </c>
      <c r="D12" s="29">
        <v>50</v>
      </c>
      <c r="E12" s="29">
        <v>50</v>
      </c>
      <c r="F12" s="30"/>
      <c r="G12" s="30"/>
      <c r="H12" s="122">
        <v>8.1000000000000003E-2</v>
      </c>
      <c r="I12" s="122">
        <v>0.156</v>
      </c>
      <c r="J12" s="122"/>
      <c r="K12" s="31"/>
    </row>
    <row r="13" spans="1:11" s="23" customFormat="1" ht="11.25" customHeight="1" x14ac:dyDescent="0.3">
      <c r="A13" s="35" t="s">
        <v>12</v>
      </c>
      <c r="B13" s="36"/>
      <c r="C13" s="37">
        <v>4362</v>
      </c>
      <c r="D13" s="37">
        <v>4147</v>
      </c>
      <c r="E13" s="37">
        <v>4147</v>
      </c>
      <c r="F13" s="38">
        <v>100</v>
      </c>
      <c r="G13" s="39"/>
      <c r="H13" s="123">
        <v>15.186</v>
      </c>
      <c r="I13" s="124">
        <v>14.456000000000001</v>
      </c>
      <c r="J13" s="124"/>
      <c r="K13" s="40"/>
    </row>
    <row r="14" spans="1:11" s="32" customFormat="1" ht="11.25" customHeight="1" x14ac:dyDescent="0.3">
      <c r="A14" s="34"/>
      <c r="B14" s="28"/>
      <c r="C14" s="29"/>
      <c r="D14" s="29"/>
      <c r="E14" s="29"/>
      <c r="F14" s="30"/>
      <c r="G14" s="30"/>
      <c r="H14" s="122"/>
      <c r="I14" s="122"/>
      <c r="J14" s="122"/>
      <c r="K14" s="31"/>
    </row>
    <row r="15" spans="1:11" s="23" customFormat="1" ht="11.25" customHeight="1" x14ac:dyDescent="0.3">
      <c r="A15" s="35" t="s">
        <v>13</v>
      </c>
      <c r="B15" s="36"/>
      <c r="C15" s="37"/>
      <c r="D15" s="37"/>
      <c r="E15" s="37"/>
      <c r="F15" s="38"/>
      <c r="G15" s="39"/>
      <c r="H15" s="123"/>
      <c r="I15" s="124"/>
      <c r="J15" s="124"/>
      <c r="K15" s="40"/>
    </row>
    <row r="16" spans="1:11" s="32" customFormat="1" ht="11.25" customHeight="1" x14ac:dyDescent="0.3">
      <c r="A16" s="33"/>
      <c r="B16" s="28"/>
      <c r="C16" s="29"/>
      <c r="D16" s="29"/>
      <c r="E16" s="29"/>
      <c r="F16" s="30"/>
      <c r="G16" s="30"/>
      <c r="H16" s="122"/>
      <c r="I16" s="122"/>
      <c r="J16" s="122"/>
      <c r="K16" s="31"/>
    </row>
    <row r="17" spans="1:11" s="23" customFormat="1" ht="11.25" customHeight="1" x14ac:dyDescent="0.3">
      <c r="A17" s="35" t="s">
        <v>14</v>
      </c>
      <c r="B17" s="36"/>
      <c r="C17" s="37">
        <v>28</v>
      </c>
      <c r="D17" s="37">
        <v>30</v>
      </c>
      <c r="E17" s="37">
        <v>58</v>
      </c>
      <c r="F17" s="38">
        <v>193.33333333333334</v>
      </c>
      <c r="G17" s="39"/>
      <c r="H17" s="123">
        <v>5.8999999999999997E-2</v>
      </c>
      <c r="I17" s="124">
        <v>2.8000000000000001E-2</v>
      </c>
      <c r="J17" s="124"/>
      <c r="K17" s="40"/>
    </row>
    <row r="18" spans="1:11" s="32" customFormat="1" ht="11.25" customHeight="1" x14ac:dyDescent="0.3">
      <c r="A18" s="34"/>
      <c r="B18" s="28"/>
      <c r="C18" s="29"/>
      <c r="D18" s="29"/>
      <c r="E18" s="29"/>
      <c r="F18" s="30"/>
      <c r="G18" s="30"/>
      <c r="H18" s="122"/>
      <c r="I18" s="122"/>
      <c r="J18" s="122"/>
      <c r="K18" s="31"/>
    </row>
    <row r="19" spans="1:11" s="32" customFormat="1" ht="11.25" customHeight="1" x14ac:dyDescent="0.3">
      <c r="A19" s="27" t="s">
        <v>15</v>
      </c>
      <c r="B19" s="28"/>
      <c r="C19" s="29">
        <v>192</v>
      </c>
      <c r="D19" s="29">
        <v>303</v>
      </c>
      <c r="E19" s="29">
        <v>318</v>
      </c>
      <c r="F19" s="30"/>
      <c r="G19" s="30"/>
      <c r="H19" s="122">
        <v>0.65300000000000002</v>
      </c>
      <c r="I19" s="122">
        <v>1.7490000000000001</v>
      </c>
      <c r="J19" s="122"/>
      <c r="K19" s="31"/>
    </row>
    <row r="20" spans="1:11" s="32" customFormat="1" ht="11.25" customHeight="1" x14ac:dyDescent="0.3">
      <c r="A20" s="34" t="s">
        <v>16</v>
      </c>
      <c r="B20" s="28"/>
      <c r="C20" s="29"/>
      <c r="D20" s="29"/>
      <c r="E20" s="29"/>
      <c r="F20" s="30"/>
      <c r="G20" s="30"/>
      <c r="H20" s="122"/>
      <c r="I20" s="122"/>
      <c r="J20" s="122"/>
      <c r="K20" s="31"/>
    </row>
    <row r="21" spans="1:11" s="32" customFormat="1" ht="11.25" customHeight="1" x14ac:dyDescent="0.3">
      <c r="A21" s="34" t="s">
        <v>17</v>
      </c>
      <c r="B21" s="28"/>
      <c r="C21" s="29"/>
      <c r="D21" s="29"/>
      <c r="E21" s="29"/>
      <c r="F21" s="30"/>
      <c r="G21" s="30"/>
      <c r="H21" s="122"/>
      <c r="I21" s="122"/>
      <c r="J21" s="122"/>
      <c r="K21" s="31"/>
    </row>
    <row r="22" spans="1:11" s="23" customFormat="1" ht="11.25" customHeight="1" x14ac:dyDescent="0.3">
      <c r="A22" s="35" t="s">
        <v>18</v>
      </c>
      <c r="B22" s="36"/>
      <c r="C22" s="37">
        <v>192</v>
      </c>
      <c r="D22" s="37">
        <v>303</v>
      </c>
      <c r="E22" s="37">
        <v>318</v>
      </c>
      <c r="F22" s="38">
        <v>104.95049504950495</v>
      </c>
      <c r="G22" s="39"/>
      <c r="H22" s="123">
        <v>0.65300000000000002</v>
      </c>
      <c r="I22" s="124">
        <v>1.7490000000000001</v>
      </c>
      <c r="J22" s="124"/>
      <c r="K22" s="40"/>
    </row>
    <row r="23" spans="1:11" s="32" customFormat="1" ht="11.25" customHeight="1" x14ac:dyDescent="0.3">
      <c r="A23" s="34"/>
      <c r="B23" s="28"/>
      <c r="C23" s="29"/>
      <c r="D23" s="29"/>
      <c r="E23" s="29"/>
      <c r="F23" s="30"/>
      <c r="G23" s="30"/>
      <c r="H23" s="122"/>
      <c r="I23" s="122"/>
      <c r="J23" s="122"/>
      <c r="K23" s="31"/>
    </row>
    <row r="24" spans="1:11" s="23" customFormat="1" ht="11.25" customHeight="1" x14ac:dyDescent="0.3">
      <c r="A24" s="35" t="s">
        <v>19</v>
      </c>
      <c r="B24" s="36"/>
      <c r="C24" s="37">
        <v>100</v>
      </c>
      <c r="D24" s="37">
        <v>157</v>
      </c>
      <c r="E24" s="37">
        <v>150</v>
      </c>
      <c r="F24" s="38">
        <v>95.541401273885356</v>
      </c>
      <c r="G24" s="39"/>
      <c r="H24" s="123">
        <v>0.247</v>
      </c>
      <c r="I24" s="124">
        <v>0.23899999999999999</v>
      </c>
      <c r="J24" s="124"/>
      <c r="K24" s="40"/>
    </row>
    <row r="25" spans="1:11" s="32" customFormat="1" ht="11.25" customHeight="1" x14ac:dyDescent="0.3">
      <c r="A25" s="34"/>
      <c r="B25" s="28"/>
      <c r="C25" s="29"/>
      <c r="D25" s="29"/>
      <c r="E25" s="29"/>
      <c r="F25" s="30"/>
      <c r="G25" s="30"/>
      <c r="H25" s="122"/>
      <c r="I25" s="122"/>
      <c r="J25" s="122"/>
      <c r="K25" s="31"/>
    </row>
    <row r="26" spans="1:11" s="23" customFormat="1" ht="11.25" customHeight="1" x14ac:dyDescent="0.3">
      <c r="A26" s="35" t="s">
        <v>20</v>
      </c>
      <c r="B26" s="36"/>
      <c r="C26" s="37">
        <v>41</v>
      </c>
      <c r="D26" s="37">
        <v>60</v>
      </c>
      <c r="E26" s="37">
        <v>60</v>
      </c>
      <c r="F26" s="38">
        <v>100</v>
      </c>
      <c r="G26" s="39"/>
      <c r="H26" s="123">
        <v>0.125</v>
      </c>
      <c r="I26" s="124">
        <v>0.16</v>
      </c>
      <c r="J26" s="124"/>
      <c r="K26" s="40"/>
    </row>
    <row r="27" spans="1:11" s="32" customFormat="1" ht="11.25" customHeight="1" x14ac:dyDescent="0.3">
      <c r="A27" s="34"/>
      <c r="B27" s="28"/>
      <c r="C27" s="29"/>
      <c r="D27" s="29"/>
      <c r="E27" s="29"/>
      <c r="F27" s="30"/>
      <c r="G27" s="30"/>
      <c r="H27" s="122"/>
      <c r="I27" s="122"/>
      <c r="J27" s="122"/>
      <c r="K27" s="31"/>
    </row>
    <row r="28" spans="1:11" s="32" customFormat="1" ht="11.25" customHeight="1" x14ac:dyDescent="0.3">
      <c r="A28" s="34" t="s">
        <v>21</v>
      </c>
      <c r="B28" s="28"/>
      <c r="C28" s="29">
        <v>298</v>
      </c>
      <c r="D28" s="29">
        <v>436</v>
      </c>
      <c r="E28" s="29">
        <v>400</v>
      </c>
      <c r="F28" s="30"/>
      <c r="G28" s="30"/>
      <c r="H28" s="122">
        <v>0.58599999999999997</v>
      </c>
      <c r="I28" s="122">
        <v>0.8</v>
      </c>
      <c r="J28" s="122"/>
      <c r="K28" s="31"/>
    </row>
    <row r="29" spans="1:11" s="32" customFormat="1" ht="11.25" customHeight="1" x14ac:dyDescent="0.3">
      <c r="A29" s="34" t="s">
        <v>22</v>
      </c>
      <c r="B29" s="28"/>
      <c r="C29" s="29">
        <v>3433</v>
      </c>
      <c r="D29" s="29">
        <v>2555</v>
      </c>
      <c r="E29" s="29">
        <v>2632</v>
      </c>
      <c r="F29" s="30"/>
      <c r="G29" s="30"/>
      <c r="H29" s="122">
        <v>5.8159999999999998</v>
      </c>
      <c r="I29" s="122">
        <v>3.3279999999999998</v>
      </c>
      <c r="J29" s="122"/>
      <c r="K29" s="31"/>
    </row>
    <row r="30" spans="1:11" s="32" customFormat="1" ht="11.25" customHeight="1" x14ac:dyDescent="0.3">
      <c r="A30" s="34" t="s">
        <v>23</v>
      </c>
      <c r="B30" s="28"/>
      <c r="C30" s="29">
        <v>3832</v>
      </c>
      <c r="D30" s="29">
        <v>3935</v>
      </c>
      <c r="E30" s="29">
        <v>4000</v>
      </c>
      <c r="F30" s="30"/>
      <c r="G30" s="30"/>
      <c r="H30" s="122">
        <v>5.7690000000000001</v>
      </c>
      <c r="I30" s="122">
        <v>3.819</v>
      </c>
      <c r="J30" s="122"/>
      <c r="K30" s="31"/>
    </row>
    <row r="31" spans="1:11" s="23" customFormat="1" ht="11.25" customHeight="1" x14ac:dyDescent="0.3">
      <c r="A31" s="41" t="s">
        <v>24</v>
      </c>
      <c r="B31" s="36"/>
      <c r="C31" s="37">
        <v>7563</v>
      </c>
      <c r="D31" s="37">
        <v>6926</v>
      </c>
      <c r="E31" s="37">
        <v>7032</v>
      </c>
      <c r="F31" s="38">
        <v>101.53046491481375</v>
      </c>
      <c r="G31" s="39"/>
      <c r="H31" s="123">
        <v>12.170999999999999</v>
      </c>
      <c r="I31" s="124">
        <v>7.9470000000000001</v>
      </c>
      <c r="J31" s="124"/>
      <c r="K31" s="40"/>
    </row>
    <row r="32" spans="1:11" s="32" customFormat="1" ht="11.25" customHeight="1" x14ac:dyDescent="0.3">
      <c r="A32" s="34"/>
      <c r="B32" s="28"/>
      <c r="C32" s="29"/>
      <c r="D32" s="29"/>
      <c r="E32" s="29"/>
      <c r="F32" s="30"/>
      <c r="G32" s="30"/>
      <c r="H32" s="122"/>
      <c r="I32" s="122"/>
      <c r="J32" s="122"/>
      <c r="K32" s="31"/>
    </row>
    <row r="33" spans="1:11" s="32" customFormat="1" ht="11.25" customHeight="1" x14ac:dyDescent="0.3">
      <c r="A33" s="34" t="s">
        <v>25</v>
      </c>
      <c r="B33" s="28"/>
      <c r="C33" s="29">
        <v>53</v>
      </c>
      <c r="D33" s="29">
        <v>77</v>
      </c>
      <c r="E33" s="29">
        <v>60</v>
      </c>
      <c r="F33" s="30"/>
      <c r="G33" s="30"/>
      <c r="H33" s="122">
        <v>0.14099999999999999</v>
      </c>
      <c r="I33" s="122">
        <v>7.1999999999999995E-2</v>
      </c>
      <c r="J33" s="122"/>
      <c r="K33" s="31"/>
    </row>
    <row r="34" spans="1:11" s="32" customFormat="1" ht="11.25" customHeight="1" x14ac:dyDescent="0.3">
      <c r="A34" s="34" t="s">
        <v>26</v>
      </c>
      <c r="B34" s="28"/>
      <c r="C34" s="29">
        <v>419</v>
      </c>
      <c r="D34" s="29">
        <v>480</v>
      </c>
      <c r="E34" s="29">
        <v>385</v>
      </c>
      <c r="F34" s="30"/>
      <c r="G34" s="30"/>
      <c r="H34" s="122">
        <v>1.097</v>
      </c>
      <c r="I34" s="122">
        <v>0.32</v>
      </c>
      <c r="J34" s="122"/>
      <c r="K34" s="31"/>
    </row>
    <row r="35" spans="1:11" s="32" customFormat="1" ht="11.25" customHeight="1" x14ac:dyDescent="0.3">
      <c r="A35" s="34" t="s">
        <v>27</v>
      </c>
      <c r="B35" s="28"/>
      <c r="C35" s="29">
        <v>581</v>
      </c>
      <c r="D35" s="29">
        <v>812</v>
      </c>
      <c r="E35" s="29">
        <v>812</v>
      </c>
      <c r="F35" s="30"/>
      <c r="G35" s="30"/>
      <c r="H35" s="122">
        <v>1.929</v>
      </c>
      <c r="I35" s="122">
        <v>1.446</v>
      </c>
      <c r="J35" s="122"/>
      <c r="K35" s="31"/>
    </row>
    <row r="36" spans="1:11" s="32" customFormat="1" ht="11.25" customHeight="1" x14ac:dyDescent="0.3">
      <c r="A36" s="34" t="s">
        <v>28</v>
      </c>
      <c r="B36" s="28"/>
      <c r="C36" s="29">
        <v>1</v>
      </c>
      <c r="D36" s="29">
        <v>1</v>
      </c>
      <c r="E36" s="29"/>
      <c r="F36" s="30"/>
      <c r="G36" s="30"/>
      <c r="H36" s="122">
        <v>1E-3</v>
      </c>
      <c r="I36" s="122">
        <v>1E-3</v>
      </c>
      <c r="J36" s="122"/>
      <c r="K36" s="31"/>
    </row>
    <row r="37" spans="1:11" s="23" customFormat="1" ht="11.25" customHeight="1" x14ac:dyDescent="0.3">
      <c r="A37" s="35" t="s">
        <v>29</v>
      </c>
      <c r="B37" s="36"/>
      <c r="C37" s="37">
        <v>1054</v>
      </c>
      <c r="D37" s="37">
        <v>1370</v>
      </c>
      <c r="E37" s="37">
        <v>1257</v>
      </c>
      <c r="F37" s="38">
        <v>91.751824817518255</v>
      </c>
      <c r="G37" s="39"/>
      <c r="H37" s="123">
        <v>3.1679999999999997</v>
      </c>
      <c r="I37" s="124">
        <v>1.839</v>
      </c>
      <c r="J37" s="124"/>
      <c r="K37" s="40"/>
    </row>
    <row r="38" spans="1:11" s="32" customFormat="1" ht="11.25" customHeight="1" x14ac:dyDescent="0.3">
      <c r="A38" s="34"/>
      <c r="B38" s="28"/>
      <c r="C38" s="29"/>
      <c r="D38" s="29"/>
      <c r="E38" s="29"/>
      <c r="F38" s="30"/>
      <c r="G38" s="30"/>
      <c r="H38" s="122"/>
      <c r="I38" s="122"/>
      <c r="J38" s="122"/>
      <c r="K38" s="31"/>
    </row>
    <row r="39" spans="1:11" s="23" customFormat="1" ht="11.25" customHeight="1" x14ac:dyDescent="0.3">
      <c r="A39" s="35" t="s">
        <v>30</v>
      </c>
      <c r="B39" s="36"/>
      <c r="C39" s="37">
        <v>18</v>
      </c>
      <c r="D39" s="37">
        <v>18</v>
      </c>
      <c r="E39" s="37">
        <v>15</v>
      </c>
      <c r="F39" s="38">
        <v>83.333333333333329</v>
      </c>
      <c r="G39" s="39"/>
      <c r="H39" s="123">
        <v>1.7000000000000001E-2</v>
      </c>
      <c r="I39" s="124">
        <v>1.7000000000000001E-2</v>
      </c>
      <c r="J39" s="124"/>
      <c r="K39" s="40"/>
    </row>
    <row r="40" spans="1:11" s="32" customFormat="1" ht="11.25" customHeight="1" x14ac:dyDescent="0.3">
      <c r="A40" s="34"/>
      <c r="B40" s="28"/>
      <c r="C40" s="29"/>
      <c r="D40" s="29"/>
      <c r="E40" s="29"/>
      <c r="F40" s="30"/>
      <c r="G40" s="30"/>
      <c r="H40" s="122"/>
      <c r="I40" s="122"/>
      <c r="J40" s="122"/>
      <c r="K40" s="31"/>
    </row>
    <row r="41" spans="1:11" s="32" customFormat="1" ht="11.25" customHeight="1" x14ac:dyDescent="0.3">
      <c r="A41" s="27" t="s">
        <v>31</v>
      </c>
      <c r="B41" s="28"/>
      <c r="C41" s="29">
        <v>9943</v>
      </c>
      <c r="D41" s="29">
        <v>6407</v>
      </c>
      <c r="E41" s="29">
        <v>6430</v>
      </c>
      <c r="F41" s="30"/>
      <c r="G41" s="30"/>
      <c r="H41" s="122">
        <v>9.9749999999999996</v>
      </c>
      <c r="I41" s="122">
        <v>5.1589999999999998</v>
      </c>
      <c r="J41" s="122"/>
      <c r="K41" s="31"/>
    </row>
    <row r="42" spans="1:11" s="32" customFormat="1" ht="11.25" customHeight="1" x14ac:dyDescent="0.3">
      <c r="A42" s="34" t="s">
        <v>32</v>
      </c>
      <c r="B42" s="28"/>
      <c r="C42" s="29">
        <v>3740</v>
      </c>
      <c r="D42" s="29">
        <v>3108</v>
      </c>
      <c r="E42" s="29">
        <v>3441</v>
      </c>
      <c r="F42" s="30"/>
      <c r="G42" s="30"/>
      <c r="H42" s="122">
        <v>8.141</v>
      </c>
      <c r="I42" s="122">
        <v>5.55</v>
      </c>
      <c r="J42" s="122"/>
      <c r="K42" s="31"/>
    </row>
    <row r="43" spans="1:11" s="32" customFormat="1" ht="11.25" customHeight="1" x14ac:dyDescent="0.3">
      <c r="A43" s="34" t="s">
        <v>33</v>
      </c>
      <c r="B43" s="28"/>
      <c r="C43" s="29">
        <v>9605</v>
      </c>
      <c r="D43" s="29">
        <v>10491</v>
      </c>
      <c r="E43" s="29">
        <v>11000</v>
      </c>
      <c r="F43" s="30"/>
      <c r="G43" s="30"/>
      <c r="H43" s="122">
        <v>15.077999999999999</v>
      </c>
      <c r="I43" s="122">
        <v>15.590999999999999</v>
      </c>
      <c r="J43" s="122"/>
      <c r="K43" s="31"/>
    </row>
    <row r="44" spans="1:11" s="32" customFormat="1" ht="11.25" customHeight="1" x14ac:dyDescent="0.3">
      <c r="A44" s="34" t="s">
        <v>34</v>
      </c>
      <c r="B44" s="28"/>
      <c r="C44" s="29">
        <v>15183</v>
      </c>
      <c r="D44" s="29">
        <v>12830</v>
      </c>
      <c r="E44" s="29">
        <v>16064</v>
      </c>
      <c r="F44" s="30"/>
      <c r="G44" s="30"/>
      <c r="H44" s="122">
        <v>39.472999999999999</v>
      </c>
      <c r="I44" s="122">
        <v>30.387</v>
      </c>
      <c r="J44" s="122"/>
      <c r="K44" s="31"/>
    </row>
    <row r="45" spans="1:11" s="32" customFormat="1" ht="11.25" customHeight="1" x14ac:dyDescent="0.3">
      <c r="A45" s="34" t="s">
        <v>35</v>
      </c>
      <c r="B45" s="28"/>
      <c r="C45" s="29">
        <v>4680</v>
      </c>
      <c r="D45" s="29">
        <v>3578</v>
      </c>
      <c r="E45" s="29">
        <v>4340</v>
      </c>
      <c r="F45" s="30"/>
      <c r="G45" s="30"/>
      <c r="H45" s="122">
        <v>8.8089999999999993</v>
      </c>
      <c r="I45" s="122">
        <v>5.6859999999999999</v>
      </c>
      <c r="J45" s="122"/>
      <c r="K45" s="31"/>
    </row>
    <row r="46" spans="1:11" s="32" customFormat="1" ht="11.25" customHeight="1" x14ac:dyDescent="0.3">
      <c r="A46" s="34" t="s">
        <v>36</v>
      </c>
      <c r="B46" s="28"/>
      <c r="C46" s="29">
        <v>7154</v>
      </c>
      <c r="D46" s="29">
        <v>4111</v>
      </c>
      <c r="E46" s="29">
        <v>7100</v>
      </c>
      <c r="F46" s="30"/>
      <c r="G46" s="30"/>
      <c r="H46" s="122">
        <v>11.82</v>
      </c>
      <c r="I46" s="122">
        <v>6.6029999999999998</v>
      </c>
      <c r="J46" s="122"/>
      <c r="K46" s="31"/>
    </row>
    <row r="47" spans="1:11" s="32" customFormat="1" ht="11.25" customHeight="1" x14ac:dyDescent="0.3">
      <c r="A47" s="34" t="s">
        <v>37</v>
      </c>
      <c r="B47" s="28"/>
      <c r="C47" s="29">
        <v>9249</v>
      </c>
      <c r="D47" s="29">
        <v>8324</v>
      </c>
      <c r="E47" s="29">
        <v>8100</v>
      </c>
      <c r="F47" s="30"/>
      <c r="G47" s="30"/>
      <c r="H47" s="122">
        <v>15.122999999999999</v>
      </c>
      <c r="I47" s="122">
        <v>6.1710000000000003</v>
      </c>
      <c r="J47" s="122"/>
      <c r="K47" s="31"/>
    </row>
    <row r="48" spans="1:11" s="32" customFormat="1" ht="11.25" customHeight="1" x14ac:dyDescent="0.3">
      <c r="A48" s="34" t="s">
        <v>38</v>
      </c>
      <c r="B48" s="28"/>
      <c r="C48" s="29">
        <v>6909</v>
      </c>
      <c r="D48" s="29">
        <v>5834</v>
      </c>
      <c r="E48" s="29">
        <v>5850</v>
      </c>
      <c r="F48" s="30"/>
      <c r="G48" s="30"/>
      <c r="H48" s="122">
        <v>12.930999999999999</v>
      </c>
      <c r="I48" s="122">
        <v>8.7620000000000005</v>
      </c>
      <c r="J48" s="122"/>
      <c r="K48" s="31"/>
    </row>
    <row r="49" spans="1:11" s="32" customFormat="1" ht="11.25" customHeight="1" x14ac:dyDescent="0.3">
      <c r="A49" s="34" t="s">
        <v>39</v>
      </c>
      <c r="B49" s="28"/>
      <c r="C49" s="29">
        <v>4419</v>
      </c>
      <c r="D49" s="29">
        <v>2737</v>
      </c>
      <c r="E49" s="29">
        <v>2737</v>
      </c>
      <c r="F49" s="30"/>
      <c r="G49" s="30"/>
      <c r="H49" s="122">
        <v>5.101</v>
      </c>
      <c r="I49" s="122">
        <v>3.1680000000000001</v>
      </c>
      <c r="J49" s="122"/>
      <c r="K49" s="31"/>
    </row>
    <row r="50" spans="1:11" s="23" customFormat="1" ht="11.25" customHeight="1" x14ac:dyDescent="0.3">
      <c r="A50" s="41" t="s">
        <v>40</v>
      </c>
      <c r="B50" s="36"/>
      <c r="C50" s="37">
        <v>70882</v>
      </c>
      <c r="D50" s="37">
        <v>57420</v>
      </c>
      <c r="E50" s="37">
        <v>65062</v>
      </c>
      <c r="F50" s="38">
        <v>113.30895158481366</v>
      </c>
      <c r="G50" s="39"/>
      <c r="H50" s="123">
        <v>126.45099999999999</v>
      </c>
      <c r="I50" s="124">
        <v>87.077000000000012</v>
      </c>
      <c r="J50" s="124"/>
      <c r="K50" s="40"/>
    </row>
    <row r="51" spans="1:11" s="32" customFormat="1" ht="11.25" customHeight="1" x14ac:dyDescent="0.3">
      <c r="A51" s="34"/>
      <c r="B51" s="28"/>
      <c r="C51" s="29"/>
      <c r="D51" s="29"/>
      <c r="E51" s="29"/>
      <c r="F51" s="30"/>
      <c r="G51" s="30"/>
      <c r="H51" s="122"/>
      <c r="I51" s="122"/>
      <c r="J51" s="122"/>
      <c r="K51" s="31"/>
    </row>
    <row r="52" spans="1:11" s="23" customFormat="1" ht="11.25" customHeight="1" x14ac:dyDescent="0.3">
      <c r="A52" s="35" t="s">
        <v>41</v>
      </c>
      <c r="B52" s="36"/>
      <c r="C52" s="37">
        <v>543</v>
      </c>
      <c r="D52" s="37">
        <v>1458</v>
      </c>
      <c r="E52" s="37">
        <v>329</v>
      </c>
      <c r="F52" s="38">
        <v>22.565157750342937</v>
      </c>
      <c r="G52" s="39"/>
      <c r="H52" s="123">
        <v>0.754</v>
      </c>
      <c r="I52" s="124">
        <v>0.28799999999999998</v>
      </c>
      <c r="J52" s="124"/>
      <c r="K52" s="40"/>
    </row>
    <row r="53" spans="1:11" s="32" customFormat="1" ht="11.25" customHeight="1" x14ac:dyDescent="0.3">
      <c r="A53" s="34"/>
      <c r="B53" s="28"/>
      <c r="C53" s="29"/>
      <c r="D53" s="29"/>
      <c r="E53" s="29"/>
      <c r="F53" s="30"/>
      <c r="G53" s="30"/>
      <c r="H53" s="122"/>
      <c r="I53" s="122"/>
      <c r="J53" s="122"/>
      <c r="K53" s="31"/>
    </row>
    <row r="54" spans="1:11" s="32" customFormat="1" ht="11.25" customHeight="1" x14ac:dyDescent="0.3">
      <c r="A54" s="34" t="s">
        <v>42</v>
      </c>
      <c r="B54" s="28"/>
      <c r="C54" s="29">
        <v>1664</v>
      </c>
      <c r="D54" s="29">
        <v>1334</v>
      </c>
      <c r="E54" s="29">
        <v>1150</v>
      </c>
      <c r="F54" s="30"/>
      <c r="G54" s="30"/>
      <c r="H54" s="122">
        <v>2.6930000000000001</v>
      </c>
      <c r="I54" s="122">
        <v>0.72299999999999998</v>
      </c>
      <c r="J54" s="122"/>
      <c r="K54" s="31"/>
    </row>
    <row r="55" spans="1:11" s="32" customFormat="1" ht="11.25" customHeight="1" x14ac:dyDescent="0.3">
      <c r="A55" s="34" t="s">
        <v>43</v>
      </c>
      <c r="B55" s="28"/>
      <c r="C55" s="29">
        <v>1567</v>
      </c>
      <c r="D55" s="29">
        <v>1186</v>
      </c>
      <c r="E55" s="29">
        <v>1186</v>
      </c>
      <c r="F55" s="30"/>
      <c r="G55" s="30"/>
      <c r="H55" s="122">
        <v>2.6720000000000002</v>
      </c>
      <c r="I55" s="122">
        <v>0.20200000000000001</v>
      </c>
      <c r="J55" s="122"/>
      <c r="K55" s="31"/>
    </row>
    <row r="56" spans="1:11" s="32" customFormat="1" ht="11.25" customHeight="1" x14ac:dyDescent="0.3">
      <c r="A56" s="34" t="s">
        <v>44</v>
      </c>
      <c r="B56" s="28"/>
      <c r="C56" s="29">
        <v>474</v>
      </c>
      <c r="D56" s="29">
        <v>330</v>
      </c>
      <c r="E56" s="29">
        <v>470</v>
      </c>
      <c r="F56" s="30"/>
      <c r="G56" s="30"/>
      <c r="H56" s="122">
        <v>0.85799999999999998</v>
      </c>
      <c r="I56" s="122">
        <v>0.25</v>
      </c>
      <c r="J56" s="122"/>
      <c r="K56" s="31"/>
    </row>
    <row r="57" spans="1:11" s="32" customFormat="1" ht="11.25" customHeight="1" x14ac:dyDescent="0.3">
      <c r="A57" s="34" t="s">
        <v>45</v>
      </c>
      <c r="B57" s="28"/>
      <c r="C57" s="29">
        <v>1661</v>
      </c>
      <c r="D57" s="29">
        <v>1580</v>
      </c>
      <c r="E57" s="29">
        <v>1493</v>
      </c>
      <c r="F57" s="30"/>
      <c r="G57" s="30"/>
      <c r="H57" s="122">
        <v>4.1580000000000004</v>
      </c>
      <c r="I57" s="122">
        <v>2.0539999999999998</v>
      </c>
      <c r="J57" s="122"/>
      <c r="K57" s="31"/>
    </row>
    <row r="58" spans="1:11" s="32" customFormat="1" ht="11.25" customHeight="1" x14ac:dyDescent="0.3">
      <c r="A58" s="34" t="s">
        <v>46</v>
      </c>
      <c r="B58" s="28"/>
      <c r="C58" s="29">
        <v>7844</v>
      </c>
      <c r="D58" s="29">
        <v>7137</v>
      </c>
      <c r="E58" s="29">
        <v>7200</v>
      </c>
      <c r="F58" s="30"/>
      <c r="G58" s="30"/>
      <c r="H58" s="122">
        <v>10.542999999999999</v>
      </c>
      <c r="I58" s="122">
        <v>2.4430000000000001</v>
      </c>
      <c r="J58" s="122"/>
      <c r="K58" s="31"/>
    </row>
    <row r="59" spans="1:11" s="23" customFormat="1" ht="11.25" customHeight="1" x14ac:dyDescent="0.3">
      <c r="A59" s="35" t="s">
        <v>47</v>
      </c>
      <c r="B59" s="36"/>
      <c r="C59" s="37">
        <v>13210</v>
      </c>
      <c r="D59" s="37">
        <v>11567</v>
      </c>
      <c r="E59" s="37">
        <v>11499</v>
      </c>
      <c r="F59" s="38">
        <v>99.412120688164606</v>
      </c>
      <c r="G59" s="39"/>
      <c r="H59" s="123">
        <v>20.923999999999999</v>
      </c>
      <c r="I59" s="124">
        <v>5.6720000000000006</v>
      </c>
      <c r="J59" s="124"/>
      <c r="K59" s="40"/>
    </row>
    <row r="60" spans="1:11" s="32" customFormat="1" ht="11.25" customHeight="1" x14ac:dyDescent="0.3">
      <c r="A60" s="34"/>
      <c r="B60" s="28"/>
      <c r="C60" s="29"/>
      <c r="D60" s="29"/>
      <c r="E60" s="29"/>
      <c r="F60" s="30"/>
      <c r="G60" s="30"/>
      <c r="H60" s="122"/>
      <c r="I60" s="122"/>
      <c r="J60" s="122"/>
      <c r="K60" s="31"/>
    </row>
    <row r="61" spans="1:11" s="32" customFormat="1" ht="11.25" customHeight="1" x14ac:dyDescent="0.3">
      <c r="A61" s="34" t="s">
        <v>48</v>
      </c>
      <c r="B61" s="28"/>
      <c r="C61" s="29">
        <v>20</v>
      </c>
      <c r="D61" s="29">
        <v>6</v>
      </c>
      <c r="E61" s="29">
        <v>6</v>
      </c>
      <c r="F61" s="30"/>
      <c r="G61" s="30"/>
      <c r="H61" s="122">
        <v>1.4E-2</v>
      </c>
      <c r="I61" s="122">
        <v>1E-3</v>
      </c>
      <c r="J61" s="122"/>
      <c r="K61" s="31"/>
    </row>
    <row r="62" spans="1:11" s="32" customFormat="1" ht="11.25" customHeight="1" x14ac:dyDescent="0.3">
      <c r="A62" s="34" t="s">
        <v>49</v>
      </c>
      <c r="B62" s="28"/>
      <c r="C62" s="29">
        <v>331</v>
      </c>
      <c r="D62" s="29">
        <v>293</v>
      </c>
      <c r="E62" s="29">
        <v>293</v>
      </c>
      <c r="F62" s="30"/>
      <c r="G62" s="30"/>
      <c r="H62" s="122">
        <v>0.29499999999999998</v>
      </c>
      <c r="I62" s="122">
        <v>0.14699999999999999</v>
      </c>
      <c r="J62" s="122"/>
      <c r="K62" s="31"/>
    </row>
    <row r="63" spans="1:11" s="32" customFormat="1" ht="11.25" customHeight="1" x14ac:dyDescent="0.3">
      <c r="A63" s="34" t="s">
        <v>50</v>
      </c>
      <c r="B63" s="28"/>
      <c r="C63" s="29">
        <v>58</v>
      </c>
      <c r="D63" s="29">
        <v>45</v>
      </c>
      <c r="E63" s="29">
        <v>45</v>
      </c>
      <c r="F63" s="30"/>
      <c r="G63" s="30"/>
      <c r="H63" s="122">
        <v>0.10299999999999999</v>
      </c>
      <c r="I63" s="122">
        <v>1.2E-2</v>
      </c>
      <c r="J63" s="122"/>
      <c r="K63" s="31"/>
    </row>
    <row r="64" spans="1:11" s="23" customFormat="1" ht="11.25" customHeight="1" x14ac:dyDescent="0.3">
      <c r="A64" s="35" t="s">
        <v>51</v>
      </c>
      <c r="B64" s="36"/>
      <c r="C64" s="37">
        <v>409</v>
      </c>
      <c r="D64" s="37">
        <v>344</v>
      </c>
      <c r="E64" s="37">
        <v>344</v>
      </c>
      <c r="F64" s="38">
        <v>100</v>
      </c>
      <c r="G64" s="39"/>
      <c r="H64" s="123">
        <v>0.41199999999999998</v>
      </c>
      <c r="I64" s="124">
        <v>0.16</v>
      </c>
      <c r="J64" s="124"/>
      <c r="K64" s="40"/>
    </row>
    <row r="65" spans="1:11" s="32" customFormat="1" ht="11.25" customHeight="1" x14ac:dyDescent="0.3">
      <c r="A65" s="34"/>
      <c r="B65" s="28"/>
      <c r="C65" s="29"/>
      <c r="D65" s="29"/>
      <c r="E65" s="29"/>
      <c r="F65" s="30"/>
      <c r="G65" s="30"/>
      <c r="H65" s="122"/>
      <c r="I65" s="122"/>
      <c r="J65" s="122"/>
      <c r="K65" s="31"/>
    </row>
    <row r="66" spans="1:11" s="23" customFormat="1" ht="11.25" customHeight="1" x14ac:dyDescent="0.3">
      <c r="A66" s="35" t="s">
        <v>52</v>
      </c>
      <c r="B66" s="36"/>
      <c r="C66" s="37">
        <v>119</v>
      </c>
      <c r="D66" s="37">
        <v>120</v>
      </c>
      <c r="E66" s="37">
        <v>56</v>
      </c>
      <c r="F66" s="38">
        <v>46.666666666666664</v>
      </c>
      <c r="G66" s="39"/>
      <c r="H66" s="123">
        <v>0.155</v>
      </c>
      <c r="I66" s="124">
        <v>2.4E-2</v>
      </c>
      <c r="J66" s="124"/>
      <c r="K66" s="40"/>
    </row>
    <row r="67" spans="1:11" s="32" customFormat="1" ht="11.25" customHeight="1" x14ac:dyDescent="0.3">
      <c r="A67" s="34"/>
      <c r="B67" s="28"/>
      <c r="C67" s="29"/>
      <c r="D67" s="29"/>
      <c r="E67" s="29"/>
      <c r="F67" s="30"/>
      <c r="G67" s="30"/>
      <c r="H67" s="122"/>
      <c r="I67" s="122"/>
      <c r="J67" s="122"/>
      <c r="K67" s="31"/>
    </row>
    <row r="68" spans="1:11" s="32" customFormat="1" ht="11.25" customHeight="1" x14ac:dyDescent="0.3">
      <c r="A68" s="34" t="s">
        <v>53</v>
      </c>
      <c r="B68" s="28"/>
      <c r="C68" s="29">
        <v>96</v>
      </c>
      <c r="D68" s="29">
        <v>20</v>
      </c>
      <c r="E68" s="29">
        <v>50</v>
      </c>
      <c r="F68" s="30"/>
      <c r="G68" s="30"/>
      <c r="H68" s="122">
        <v>0.112</v>
      </c>
      <c r="I68" s="122">
        <v>0.02</v>
      </c>
      <c r="J68" s="122"/>
      <c r="K68" s="31"/>
    </row>
    <row r="69" spans="1:11" s="32" customFormat="1" ht="11.25" customHeight="1" x14ac:dyDescent="0.3">
      <c r="A69" s="34" t="s">
        <v>54</v>
      </c>
      <c r="B69" s="28"/>
      <c r="C69" s="29">
        <v>57</v>
      </c>
      <c r="D69" s="29">
        <v>20</v>
      </c>
      <c r="E69" s="29">
        <v>50</v>
      </c>
      <c r="F69" s="30"/>
      <c r="G69" s="30"/>
      <c r="H69" s="122">
        <v>8.3000000000000004E-2</v>
      </c>
      <c r="I69" s="122">
        <v>0.02</v>
      </c>
      <c r="J69" s="122"/>
      <c r="K69" s="31"/>
    </row>
    <row r="70" spans="1:11" s="23" customFormat="1" ht="11.25" customHeight="1" x14ac:dyDescent="0.3">
      <c r="A70" s="35" t="s">
        <v>55</v>
      </c>
      <c r="B70" s="36"/>
      <c r="C70" s="37">
        <v>153</v>
      </c>
      <c r="D70" s="37">
        <v>40</v>
      </c>
      <c r="E70" s="37">
        <v>100</v>
      </c>
      <c r="F70" s="38">
        <v>250</v>
      </c>
      <c r="G70" s="39"/>
      <c r="H70" s="123">
        <v>0.19500000000000001</v>
      </c>
      <c r="I70" s="124">
        <v>0.04</v>
      </c>
      <c r="J70" s="124"/>
      <c r="K70" s="40"/>
    </row>
    <row r="71" spans="1:11" s="32" customFormat="1" ht="11.25" customHeight="1" x14ac:dyDescent="0.3">
      <c r="A71" s="34"/>
      <c r="B71" s="28"/>
      <c r="C71" s="29"/>
      <c r="D71" s="29"/>
      <c r="E71" s="29"/>
      <c r="F71" s="30"/>
      <c r="G71" s="30"/>
      <c r="H71" s="122"/>
      <c r="I71" s="122"/>
      <c r="J71" s="122"/>
      <c r="K71" s="31"/>
    </row>
    <row r="72" spans="1:11" s="32" customFormat="1" ht="11.25" customHeight="1" x14ac:dyDescent="0.3">
      <c r="A72" s="34" t="s">
        <v>56</v>
      </c>
      <c r="B72" s="28"/>
      <c r="C72" s="29">
        <v>142</v>
      </c>
      <c r="D72" s="29">
        <v>75</v>
      </c>
      <c r="E72" s="29">
        <v>75</v>
      </c>
      <c r="F72" s="30"/>
      <c r="G72" s="30"/>
      <c r="H72" s="122">
        <v>0.156</v>
      </c>
      <c r="I72" s="122">
        <v>5.0000000000000001E-3</v>
      </c>
      <c r="J72" s="122"/>
      <c r="K72" s="31"/>
    </row>
    <row r="73" spans="1:11" s="32" customFormat="1" ht="11.25" customHeight="1" x14ac:dyDescent="0.3">
      <c r="A73" s="34" t="s">
        <v>57</v>
      </c>
      <c r="B73" s="28"/>
      <c r="C73" s="29">
        <v>1</v>
      </c>
      <c r="D73" s="29">
        <v>1</v>
      </c>
      <c r="E73" s="29">
        <v>1</v>
      </c>
      <c r="F73" s="30"/>
      <c r="G73" s="30"/>
      <c r="H73" s="122">
        <v>1E-3</v>
      </c>
      <c r="I73" s="122">
        <v>2E-3</v>
      </c>
      <c r="J73" s="122"/>
      <c r="K73" s="31"/>
    </row>
    <row r="74" spans="1:11" s="32" customFormat="1" ht="11.25" customHeight="1" x14ac:dyDescent="0.3">
      <c r="A74" s="34" t="s">
        <v>58</v>
      </c>
      <c r="B74" s="28"/>
      <c r="C74" s="29">
        <v>302</v>
      </c>
      <c r="D74" s="29">
        <v>400</v>
      </c>
      <c r="E74" s="29">
        <v>300</v>
      </c>
      <c r="F74" s="30"/>
      <c r="G74" s="30"/>
      <c r="H74" s="122">
        <v>0.45300000000000001</v>
      </c>
      <c r="I74" s="122">
        <v>0.3</v>
      </c>
      <c r="J74" s="122"/>
      <c r="K74" s="31"/>
    </row>
    <row r="75" spans="1:11" s="32" customFormat="1" ht="11.25" customHeight="1" x14ac:dyDescent="0.3">
      <c r="A75" s="34" t="s">
        <v>59</v>
      </c>
      <c r="B75" s="28"/>
      <c r="C75" s="29">
        <v>346</v>
      </c>
      <c r="D75" s="29">
        <v>578</v>
      </c>
      <c r="E75" s="29">
        <v>578</v>
      </c>
      <c r="F75" s="30"/>
      <c r="G75" s="30"/>
      <c r="H75" s="122">
        <v>0.187</v>
      </c>
      <c r="I75" s="122">
        <v>0.151</v>
      </c>
      <c r="J75" s="122"/>
      <c r="K75" s="31"/>
    </row>
    <row r="76" spans="1:11" s="32" customFormat="1" ht="11.25" customHeight="1" x14ac:dyDescent="0.3">
      <c r="A76" s="34" t="s">
        <v>60</v>
      </c>
      <c r="B76" s="28"/>
      <c r="C76" s="29">
        <v>9</v>
      </c>
      <c r="D76" s="29">
        <v>9</v>
      </c>
      <c r="E76" s="29">
        <v>9</v>
      </c>
      <c r="F76" s="30"/>
      <c r="G76" s="30"/>
      <c r="H76" s="122">
        <v>1.4E-2</v>
      </c>
      <c r="I76" s="122">
        <v>1.0999999999999999E-2</v>
      </c>
      <c r="J76" s="122"/>
      <c r="K76" s="31"/>
    </row>
    <row r="77" spans="1:11" s="32" customFormat="1" ht="11.25" customHeight="1" x14ac:dyDescent="0.3">
      <c r="A77" s="34" t="s">
        <v>61</v>
      </c>
      <c r="B77" s="28"/>
      <c r="C77" s="29">
        <v>1</v>
      </c>
      <c r="D77" s="29">
        <v>2</v>
      </c>
      <c r="E77" s="29">
        <v>2</v>
      </c>
      <c r="F77" s="30"/>
      <c r="G77" s="30"/>
      <c r="H77" s="122">
        <v>2E-3</v>
      </c>
      <c r="I77" s="122">
        <v>2E-3</v>
      </c>
      <c r="J77" s="122"/>
      <c r="K77" s="31"/>
    </row>
    <row r="78" spans="1:11" s="32" customFormat="1" ht="11.25" customHeight="1" x14ac:dyDescent="0.3">
      <c r="A78" s="34" t="s">
        <v>62</v>
      </c>
      <c r="B78" s="28"/>
      <c r="C78" s="29">
        <v>22</v>
      </c>
      <c r="D78" s="29">
        <v>55</v>
      </c>
      <c r="E78" s="29">
        <v>55</v>
      </c>
      <c r="F78" s="30"/>
      <c r="G78" s="30"/>
      <c r="H78" s="122">
        <v>2.1999999999999999E-2</v>
      </c>
      <c r="I78" s="122">
        <v>0.05</v>
      </c>
      <c r="J78" s="122"/>
      <c r="K78" s="31"/>
    </row>
    <row r="79" spans="1:11" s="32" customFormat="1" ht="11.25" customHeight="1" x14ac:dyDescent="0.3">
      <c r="A79" s="34" t="s">
        <v>63</v>
      </c>
      <c r="B79" s="28"/>
      <c r="C79" s="29">
        <v>32</v>
      </c>
      <c r="D79" s="29"/>
      <c r="E79" s="29"/>
      <c r="F79" s="30"/>
      <c r="G79" s="30"/>
      <c r="H79" s="122">
        <v>4.8000000000000001E-2</v>
      </c>
      <c r="I79" s="122"/>
      <c r="J79" s="122"/>
      <c r="K79" s="31"/>
    </row>
    <row r="80" spans="1:11" s="23" customFormat="1" ht="11.25" customHeight="1" x14ac:dyDescent="0.3">
      <c r="A80" s="41" t="s">
        <v>64</v>
      </c>
      <c r="B80" s="36"/>
      <c r="C80" s="37">
        <v>855</v>
      </c>
      <c r="D80" s="37">
        <v>1120</v>
      </c>
      <c r="E80" s="37">
        <v>1020</v>
      </c>
      <c r="F80" s="38">
        <v>91.071428571428569</v>
      </c>
      <c r="G80" s="39"/>
      <c r="H80" s="123">
        <v>0.88300000000000001</v>
      </c>
      <c r="I80" s="124">
        <v>0.52100000000000002</v>
      </c>
      <c r="J80" s="124"/>
      <c r="K80" s="40"/>
    </row>
    <row r="81" spans="1:11" s="32" customFormat="1" ht="11.25" customHeight="1" x14ac:dyDescent="0.3">
      <c r="A81" s="34"/>
      <c r="B81" s="28"/>
      <c r="C81" s="29"/>
      <c r="D81" s="29"/>
      <c r="E81" s="29"/>
      <c r="F81" s="30"/>
      <c r="G81" s="30"/>
      <c r="H81" s="122"/>
      <c r="I81" s="122"/>
      <c r="J81" s="122"/>
      <c r="K81" s="31"/>
    </row>
    <row r="82" spans="1:11" s="32" customFormat="1" ht="11.25" customHeight="1" x14ac:dyDescent="0.3">
      <c r="A82" s="34" t="s">
        <v>65</v>
      </c>
      <c r="B82" s="28"/>
      <c r="C82" s="29">
        <v>35</v>
      </c>
      <c r="D82" s="29">
        <v>35</v>
      </c>
      <c r="E82" s="29">
        <v>35</v>
      </c>
      <c r="F82" s="30"/>
      <c r="G82" s="30"/>
      <c r="H82" s="122">
        <v>4.9000000000000002E-2</v>
      </c>
      <c r="I82" s="122">
        <v>4.9000000000000002E-2</v>
      </c>
      <c r="J82" s="122"/>
      <c r="K82" s="31"/>
    </row>
    <row r="83" spans="1:11" s="32" customFormat="1" ht="11.25" customHeight="1" x14ac:dyDescent="0.3">
      <c r="A83" s="34" t="s">
        <v>66</v>
      </c>
      <c r="B83" s="28"/>
      <c r="C83" s="29">
        <v>68</v>
      </c>
      <c r="D83" s="29">
        <v>68</v>
      </c>
      <c r="E83" s="29">
        <v>68</v>
      </c>
      <c r="F83" s="30"/>
      <c r="G83" s="30"/>
      <c r="H83" s="122">
        <v>4.8000000000000001E-2</v>
      </c>
      <c r="I83" s="122">
        <v>4.8000000000000001E-2</v>
      </c>
      <c r="J83" s="122"/>
      <c r="K83" s="31"/>
    </row>
    <row r="84" spans="1:11" s="23" customFormat="1" ht="11.25" customHeight="1" x14ac:dyDescent="0.3">
      <c r="A84" s="35" t="s">
        <v>67</v>
      </c>
      <c r="B84" s="36"/>
      <c r="C84" s="37">
        <v>103</v>
      </c>
      <c r="D84" s="37">
        <v>103</v>
      </c>
      <c r="E84" s="37">
        <v>103</v>
      </c>
      <c r="F84" s="38">
        <v>100</v>
      </c>
      <c r="G84" s="39"/>
      <c r="H84" s="123">
        <v>9.7000000000000003E-2</v>
      </c>
      <c r="I84" s="124">
        <v>9.7000000000000003E-2</v>
      </c>
      <c r="J84" s="124"/>
      <c r="K84" s="40"/>
    </row>
    <row r="85" spans="1:11" s="32" customFormat="1" ht="11.25" customHeight="1" thickBot="1" x14ac:dyDescent="0.35">
      <c r="A85" s="34"/>
      <c r="B85" s="28"/>
      <c r="C85" s="29"/>
      <c r="D85" s="29"/>
      <c r="E85" s="29"/>
      <c r="F85" s="30"/>
      <c r="G85" s="30"/>
      <c r="H85" s="122"/>
      <c r="I85" s="122"/>
      <c r="J85" s="122"/>
      <c r="K85" s="31"/>
    </row>
    <row r="86" spans="1:11" s="32" customFormat="1" ht="11.25" customHeight="1" x14ac:dyDescent="0.3">
      <c r="A86" s="42"/>
      <c r="B86" s="43"/>
      <c r="C86" s="44"/>
      <c r="D86" s="44"/>
      <c r="E86" s="44"/>
      <c r="F86" s="45"/>
      <c r="G86" s="30"/>
      <c r="H86" s="125"/>
      <c r="I86" s="126"/>
      <c r="J86" s="126"/>
      <c r="K86" s="45"/>
    </row>
    <row r="87" spans="1:11" s="23" customFormat="1" ht="11.25" customHeight="1" x14ac:dyDescent="0.3">
      <c r="A87" s="46" t="s">
        <v>68</v>
      </c>
      <c r="B87" s="47"/>
      <c r="C87" s="48">
        <v>99632</v>
      </c>
      <c r="D87" s="48">
        <v>85183</v>
      </c>
      <c r="E87" s="48">
        <v>91550</v>
      </c>
      <c r="F87" s="49">
        <v>107.47449608489957</v>
      </c>
      <c r="G87" s="39"/>
      <c r="H87" s="127">
        <v>181.49700000000001</v>
      </c>
      <c r="I87" s="128">
        <v>120.31400000000001</v>
      </c>
      <c r="J87" s="128"/>
      <c r="K87" s="49"/>
    </row>
    <row r="88" spans="1:11" ht="11.25" customHeight="1" thickBot="1" x14ac:dyDescent="0.35">
      <c r="A88" s="50"/>
      <c r="B88" s="51"/>
      <c r="C88" s="52"/>
      <c r="D88" s="52"/>
      <c r="E88" s="52"/>
      <c r="F88" s="53"/>
      <c r="G88" s="54"/>
      <c r="H88" s="55"/>
      <c r="I88" s="56"/>
      <c r="J88" s="56"/>
      <c r="K88" s="53"/>
    </row>
    <row r="622" spans="2:2" ht="11.85" customHeight="1" x14ac:dyDescent="0.3">
      <c r="B622" s="58"/>
    </row>
    <row r="623" spans="2:2" ht="11.85" customHeight="1" x14ac:dyDescent="0.3">
      <c r="B623" s="58"/>
    </row>
    <row r="624" spans="2:2" ht="11.85" customHeight="1" x14ac:dyDescent="0.3">
      <c r="B624" s="58"/>
    </row>
    <row r="625" spans="2:2" ht="11.85" customHeight="1" x14ac:dyDescent="0.3">
      <c r="B625" s="58"/>
    </row>
  </sheetData>
  <mergeCells count="4">
    <mergeCell ref="A1:K1"/>
    <mergeCell ref="J2:K2"/>
    <mergeCell ref="C4:F4"/>
    <mergeCell ref="H4:K4"/>
  </mergeCells>
  <printOptions horizontalCentered="1"/>
  <pageMargins left="0.78740157480314965" right="0.59055118110236227" top="0.78740157480314965" bottom="0.59055118110236227" header="0" footer="0.39370078740157483"/>
  <pageSetup paperSize="9" scale="72" firstPageNumber="9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77</vt:i4>
      </vt:variant>
      <vt:variant>
        <vt:lpstr>Rangos con nombre</vt:lpstr>
      </vt:variant>
      <vt:variant>
        <vt:i4>4</vt:i4>
      </vt:variant>
    </vt:vector>
  </HeadingPairs>
  <TitlesOfParts>
    <vt:vector size="81" baseType="lpstr">
      <vt:lpstr>portada</vt:lpstr>
      <vt:lpstr>índice</vt:lpstr>
      <vt:lpstr>resumen nacional</vt:lpstr>
      <vt:lpstr>tri0ndo</vt:lpstr>
      <vt:lpstr>tri1uro</vt:lpstr>
      <vt:lpstr>tri2tal</vt:lpstr>
      <vt:lpstr>ceb3ras</vt:lpstr>
      <vt:lpstr>ave4ena</vt:lpstr>
      <vt:lpstr>cen5eno</vt:lpstr>
      <vt:lpstr>tri6ale</vt:lpstr>
      <vt:lpstr>maí7aíz</vt:lpstr>
      <vt:lpstr>sor8rgo</vt:lpstr>
      <vt:lpstr>arr9roz</vt:lpstr>
      <vt:lpstr>jud10cas</vt:lpstr>
      <vt:lpstr>hab11cas</vt:lpstr>
      <vt:lpstr>gui12cos</vt:lpstr>
      <vt:lpstr>vez13eza</vt:lpstr>
      <vt:lpstr>alt14lce</vt:lpstr>
      <vt:lpstr>yer15ros</vt:lpstr>
      <vt:lpstr>pat16ana</vt:lpstr>
      <vt:lpstr>pat17día</vt:lpstr>
      <vt:lpstr>pat18tal</vt:lpstr>
      <vt:lpstr>rem19no)</vt:lpstr>
      <vt:lpstr>alg20dón</vt:lpstr>
      <vt:lpstr>gir21sol</vt:lpstr>
      <vt:lpstr>soj22oja</vt:lpstr>
      <vt:lpstr>col23lza</vt:lpstr>
      <vt:lpstr>tab24aco</vt:lpstr>
      <vt:lpstr>maí25ero</vt:lpstr>
      <vt:lpstr>alf26lfa</vt:lpstr>
      <vt:lpstr>vez27aje</vt:lpstr>
      <vt:lpstr>col28tal</vt:lpstr>
      <vt:lpstr>lec29tal</vt:lpstr>
      <vt:lpstr>san30día</vt:lpstr>
      <vt:lpstr>mel31lón</vt:lpstr>
      <vt:lpstr>tom32-V)</vt:lpstr>
      <vt:lpstr>tom33II)</vt:lpstr>
      <vt:lpstr>tom34rva</vt:lpstr>
      <vt:lpstr>pim35tal</vt:lpstr>
      <vt:lpstr>pim36rva</vt:lpstr>
      <vt:lpstr>fre37són</vt:lpstr>
      <vt:lpstr>alc38ofa</vt:lpstr>
      <vt:lpstr>col39lor</vt:lpstr>
      <vt:lpstr>ceb40osa</vt:lpstr>
      <vt:lpstr>otr41las</vt:lpstr>
      <vt:lpstr>ceb42tal</vt:lpstr>
      <vt:lpstr>jud43des</vt:lpstr>
      <vt:lpstr>end44ias</vt:lpstr>
      <vt:lpstr>esp45cas</vt:lpstr>
      <vt:lpstr>cha46ñón</vt:lpstr>
      <vt:lpstr>otr47tas</vt:lpstr>
      <vt:lpstr>bró48oli</vt:lpstr>
      <vt:lpstr>api49pio</vt:lpstr>
      <vt:lpstr>pep50llo</vt:lpstr>
      <vt:lpstr>ber51ena</vt:lpstr>
      <vt:lpstr>cal52aza</vt:lpstr>
      <vt:lpstr>zan53ria</vt:lpstr>
      <vt:lpstr>pue54rro</vt:lpstr>
      <vt:lpstr>nar55lce</vt:lpstr>
      <vt:lpstr>lim57món</vt:lpstr>
      <vt:lpstr>man58dra</vt:lpstr>
      <vt:lpstr>man59esa</vt:lpstr>
      <vt:lpstr>per60tal</vt:lpstr>
      <vt:lpstr>alb61que</vt:lpstr>
      <vt:lpstr>cer62nda</vt:lpstr>
      <vt:lpstr>cir63ela</vt:lpstr>
      <vt:lpstr>plá64ano</vt:lpstr>
      <vt:lpstr>kiw65iwi</vt:lpstr>
      <vt:lpstr>agu66ate</vt:lpstr>
      <vt:lpstr>nue67uez</vt:lpstr>
      <vt:lpstr>cas68aña</vt:lpstr>
      <vt:lpstr>alm69dra</vt:lpstr>
      <vt:lpstr>ave70ana</vt:lpstr>
      <vt:lpstr>ace75ezo</vt:lpstr>
      <vt:lpstr>ace76ara</vt:lpstr>
      <vt:lpstr>ace77ite</vt:lpstr>
      <vt:lpstr>Hoja_del_programa</vt:lpstr>
      <vt:lpstr>índice!Área_de_impresión</vt:lpstr>
      <vt:lpstr>portada!Área_de_impresión</vt:lpstr>
      <vt:lpstr>'resumen nacional'!Área_de_impresión</vt:lpstr>
      <vt:lpstr>Menú_índice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Pereda, Leyre</dc:creator>
  <cp:lastModifiedBy>Fernández Pereda, Leyre</cp:lastModifiedBy>
  <cp:lastPrinted>2024-02-14T08:34:29Z</cp:lastPrinted>
  <dcterms:created xsi:type="dcterms:W3CDTF">2024-01-18T14:02:25Z</dcterms:created>
  <dcterms:modified xsi:type="dcterms:W3CDTF">2024-02-14T08:35:12Z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2024-01-21T17:33:41Z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1da0ac3c-dad7-4183-9019-5bce2b4b76fe</vt:lpwstr>
  </property>
  <property fmtid="{D5CDD505-2E9C-101B-9397-08002B2CF9AE}" pid="8" name="MSIP_Label_6bd9ddd1-4d20-43f6-abfa-fc3c07406f94_ContentBits">
    <vt:lpwstr>0</vt:lpwstr>
  </property>
</Properties>
</file>