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3/Trimestre 2/"/>
    </mc:Choice>
  </mc:AlternateContent>
  <xr:revisionPtr revIDLastSave="21" documentId="13_ncr:1_{654C5AD7-2A2F-43EC-A6D7-2110A0A30704}" xr6:coauthVersionLast="47" xr6:coauthVersionMax="47" xr10:uidLastSave="{120021D8-A77E-4ED8-8E6F-84DC455DBC09}"/>
  <bookViews>
    <workbookView showSheetTabs="0" xWindow="-110" yWindow="-110" windowWidth="19420" windowHeight="10420" tabRatio="795" xr2:uid="{00000000-000D-0000-FFFF-FFFF00000000}"/>
  </bookViews>
  <sheets>
    <sheet name="PORTADA" sheetId="15" r:id="rId1"/>
    <sheet name="Conclusiones" sheetId="19" r:id="rId2"/>
    <sheet name="VARIABLES" sheetId="16"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 i="8" l="1"/>
  <c r="D6" i="9" l="1"/>
  <c r="A7" i="5" l="1"/>
  <c r="A6" i="9" l="1"/>
  <c r="E7" i="8"/>
  <c r="A9" i="8"/>
  <c r="M19" i="8" l="1"/>
  <c r="M20" i="8"/>
  <c r="M31" i="8"/>
  <c r="M35" i="8"/>
  <c r="M13" i="8"/>
  <c r="M24" i="8"/>
  <c r="M22" i="8"/>
  <c r="M12" i="8"/>
  <c r="M17" i="8"/>
  <c r="M28" i="8"/>
  <c r="M38" i="8"/>
  <c r="M21" i="8"/>
  <c r="M16" i="8"/>
  <c r="M14" i="8"/>
  <c r="M25" i="8"/>
  <c r="M30" i="8"/>
  <c r="M34" i="8"/>
  <c r="M29" i="8"/>
  <c r="M36" i="8"/>
  <c r="M18" i="8"/>
  <c r="M26" i="8"/>
  <c r="M37" i="8"/>
  <c r="M32" i="8"/>
  <c r="M15" i="8"/>
  <c r="M23" i="8"/>
  <c r="M33" i="8"/>
  <c r="M27" i="8"/>
  <c r="M11" i="8"/>
  <c r="C7" i="5" l="1"/>
  <c r="D7" i="5"/>
  <c r="E7" i="5"/>
  <c r="F7" i="5"/>
  <c r="G7" i="5"/>
  <c r="H7" i="5"/>
  <c r="I7" i="5"/>
  <c r="J7" i="5"/>
  <c r="K7" i="5"/>
  <c r="I8" i="9" l="1"/>
  <c r="I9" i="8"/>
  <c r="A27" i="3"/>
  <c r="A30" i="3"/>
  <c r="A29" i="3"/>
  <c r="A28" i="3"/>
  <c r="A31" i="3"/>
  <c r="A32" i="3"/>
  <c r="H8" i="9"/>
  <c r="H9" i="8"/>
  <c r="A66" i="3"/>
  <c r="A63" i="3"/>
  <c r="A68" i="3"/>
  <c r="A67" i="3"/>
  <c r="A64" i="3"/>
  <c r="A65" i="3"/>
  <c r="A338" i="7"/>
  <c r="A248" i="7"/>
  <c r="A309" i="7"/>
  <c r="A213" i="7"/>
  <c r="A180" i="7"/>
  <c r="A199" i="7"/>
  <c r="A293" i="7"/>
  <c r="A178" i="7"/>
  <c r="A289" i="7"/>
  <c r="A205" i="7"/>
  <c r="A274" i="7"/>
  <c r="A345" i="7"/>
  <c r="A270" i="7"/>
  <c r="A241" i="7"/>
  <c r="A186" i="7"/>
  <c r="A317" i="7"/>
  <c r="A302" i="7"/>
  <c r="A342" i="7"/>
  <c r="A344" i="7"/>
  <c r="A221" i="7"/>
  <c r="A312" i="7"/>
  <c r="A301" i="7"/>
  <c r="A315" i="7"/>
  <c r="A320" i="7"/>
  <c r="A283" i="7"/>
  <c r="A251" i="7"/>
  <c r="A314" i="7"/>
  <c r="A258" i="7"/>
  <c r="A260" i="7"/>
  <c r="A327" i="7"/>
  <c r="A223" i="7"/>
  <c r="A259" i="7"/>
  <c r="A238" i="7"/>
  <c r="A185" i="7"/>
  <c r="A264" i="7"/>
  <c r="A250" i="7"/>
  <c r="A252" i="7"/>
  <c r="A268" i="7"/>
  <c r="A215" i="7"/>
  <c r="A220" i="7"/>
  <c r="A256" i="7"/>
  <c r="A237" i="7"/>
  <c r="A294" i="7"/>
  <c r="A236" i="7"/>
  <c r="A271" i="7"/>
  <c r="A350" i="7"/>
  <c r="A297" i="7"/>
  <c r="A210" i="7"/>
  <c r="A284" i="7"/>
  <c r="A272" i="7"/>
  <c r="A194" i="7"/>
  <c r="A249" i="7"/>
  <c r="A328" i="7"/>
  <c r="A197" i="7"/>
  <c r="A227" i="7"/>
  <c r="A228" i="7"/>
  <c r="A183" i="7"/>
  <c r="A335" i="7"/>
  <c r="A305" i="7"/>
  <c r="A336" i="7"/>
  <c r="A261" i="7"/>
  <c r="A343" i="7"/>
  <c r="A333" i="7"/>
  <c r="A257" i="7"/>
  <c r="A318" i="7"/>
  <c r="A204" i="7"/>
  <c r="A190" i="7"/>
  <c r="A277" i="7"/>
  <c r="A196" i="7"/>
  <c r="A263" i="7"/>
  <c r="A191" i="7"/>
  <c r="A242" i="7"/>
  <c r="A339" i="7"/>
  <c r="A269" i="7"/>
  <c r="A187" i="7"/>
  <c r="A300" i="7"/>
  <c r="A334" i="7"/>
  <c r="A298" i="7"/>
  <c r="A202" i="7"/>
  <c r="A193" i="7"/>
  <c r="A319" i="7"/>
  <c r="A231" i="7"/>
  <c r="A211" i="7"/>
  <c r="A285" i="7"/>
  <c r="A201" i="7"/>
  <c r="A254" i="7"/>
  <c r="A341" i="7"/>
  <c r="A346" i="7"/>
  <c r="A279" i="7"/>
  <c r="A310" i="7"/>
  <c r="A239" i="7"/>
  <c r="A198" i="7"/>
  <c r="A217" i="7"/>
  <c r="A212" i="7"/>
  <c r="A276" i="7"/>
  <c r="A181" i="7"/>
  <c r="A188" i="7"/>
  <c r="A222" i="7"/>
  <c r="A313" i="7"/>
  <c r="A282" i="7"/>
  <c r="A299" i="7"/>
  <c r="A214" i="7"/>
  <c r="A332" i="7"/>
  <c r="A267" i="7"/>
  <c r="A287" i="7"/>
  <c r="A245" i="7"/>
  <c r="A330" i="7"/>
  <c r="A321" i="7"/>
  <c r="A246" i="7"/>
  <c r="A218" i="7"/>
  <c r="A292" i="7"/>
  <c r="A225" i="7"/>
  <c r="A322" i="7"/>
  <c r="A207" i="7"/>
  <c r="A286" i="7"/>
  <c r="A216" i="7"/>
  <c r="A177" i="7"/>
  <c r="A316" i="7"/>
  <c r="A253" i="7"/>
  <c r="A229" i="7"/>
  <c r="A278" i="7"/>
  <c r="A255" i="7"/>
  <c r="A311" i="7"/>
  <c r="A323" i="7"/>
  <c r="A200" i="7"/>
  <c r="A324" i="7"/>
  <c r="A244" i="7"/>
  <c r="A184" i="7"/>
  <c r="A326" i="7"/>
  <c r="A179" i="7"/>
  <c r="A192" i="7"/>
  <c r="A226" i="7"/>
  <c r="A230" i="7"/>
  <c r="A329" i="7"/>
  <c r="A234" i="7"/>
  <c r="A235" i="7"/>
  <c r="A304" i="7"/>
  <c r="A348" i="7"/>
  <c r="A337" i="7"/>
  <c r="A219" i="7"/>
  <c r="A208" i="7"/>
  <c r="A203" i="7"/>
  <c r="A280" i="7"/>
  <c r="A307" i="7"/>
  <c r="A182" i="7"/>
  <c r="A265" i="7"/>
  <c r="A224" i="7"/>
  <c r="A296" i="7"/>
  <c r="A306" i="7"/>
  <c r="A266" i="7"/>
  <c r="A349" i="7"/>
  <c r="A189" i="7"/>
  <c r="A209" i="7"/>
  <c r="A206" i="7"/>
  <c r="A275" i="7"/>
  <c r="A303" i="7"/>
  <c r="A288" i="7"/>
  <c r="A262" i="7"/>
  <c r="A240" i="7"/>
  <c r="A281" i="7"/>
  <c r="A247" i="7"/>
  <c r="A233" i="7"/>
  <c r="A290" i="7"/>
  <c r="A308" i="7"/>
  <c r="A243" i="7"/>
  <c r="A295" i="7"/>
  <c r="A273" i="7"/>
  <c r="A232" i="7"/>
  <c r="A195" i="7"/>
  <c r="A340" i="7"/>
  <c r="A291" i="7"/>
  <c r="A325" i="7"/>
  <c r="A331" i="7"/>
  <c r="A347" i="7"/>
  <c r="A37" i="3"/>
  <c r="A34" i="3"/>
  <c r="A35" i="3"/>
  <c r="A33" i="3"/>
  <c r="A38" i="3"/>
  <c r="A36" i="3"/>
  <c r="G8" i="9"/>
  <c r="G9" i="8"/>
  <c r="A16" i="3"/>
  <c r="A20" i="3"/>
  <c r="A19" i="3"/>
  <c r="A17" i="3"/>
  <c r="A15" i="3"/>
  <c r="A18" i="3"/>
  <c r="A229" i="10"/>
  <c r="A53" i="10"/>
  <c r="A252" i="10"/>
  <c r="A26" i="10"/>
  <c r="A216" i="10"/>
  <c r="A151" i="10"/>
  <c r="A150" i="10"/>
  <c r="A141" i="10"/>
  <c r="A226" i="10"/>
  <c r="A73" i="10"/>
  <c r="A9" i="10"/>
  <c r="A128" i="10"/>
  <c r="A238" i="10"/>
  <c r="A190" i="10"/>
  <c r="A251" i="10"/>
  <c r="A179" i="10"/>
  <c r="A218" i="10"/>
  <c r="A170" i="10"/>
  <c r="A17" i="10"/>
  <c r="A84" i="10"/>
  <c r="A72" i="10"/>
  <c r="A199" i="10"/>
  <c r="A134" i="10"/>
  <c r="A189" i="10"/>
  <c r="A187" i="10"/>
  <c r="A20" i="10"/>
  <c r="A204" i="10"/>
  <c r="A176" i="10"/>
  <c r="A111" i="10"/>
  <c r="A213" i="10"/>
  <c r="A270" i="10"/>
  <c r="A122" i="10"/>
  <c r="A177" i="10"/>
  <c r="A212" i="10"/>
  <c r="A248" i="10"/>
  <c r="A144" i="10"/>
  <c r="A117" i="10"/>
  <c r="A140" i="10"/>
  <c r="A214" i="10"/>
  <c r="A27" i="10"/>
  <c r="A33" i="10"/>
  <c r="A48" i="10"/>
  <c r="A37" i="10"/>
  <c r="A202" i="10"/>
  <c r="A198" i="10"/>
  <c r="A267" i="10"/>
  <c r="A241" i="10"/>
  <c r="A46" i="10"/>
  <c r="A109" i="10"/>
  <c r="A32" i="10"/>
  <c r="A259" i="10"/>
  <c r="A278" i="10"/>
  <c r="A15" i="10"/>
  <c r="A81" i="10"/>
  <c r="A75" i="10"/>
  <c r="A152" i="10"/>
  <c r="A220" i="10"/>
  <c r="A164" i="10"/>
  <c r="A207" i="10"/>
  <c r="A31" i="10"/>
  <c r="A197" i="10"/>
  <c r="A67" i="10"/>
  <c r="A4" i="10"/>
  <c r="A193" i="10"/>
  <c r="A184" i="10"/>
  <c r="A183" i="10"/>
  <c r="A29" i="10"/>
  <c r="A276" i="10"/>
  <c r="A130" i="10"/>
  <c r="A60" i="10"/>
  <c r="A89" i="10"/>
  <c r="A160" i="10"/>
  <c r="A223" i="10"/>
  <c r="A158" i="10"/>
  <c r="A21" i="10"/>
  <c r="A211" i="10"/>
  <c r="A35" i="10"/>
  <c r="A138" i="10"/>
  <c r="A97" i="10"/>
  <c r="A145" i="10"/>
  <c r="A168" i="10"/>
  <c r="A167" i="10"/>
  <c r="A166" i="10"/>
  <c r="A11" i="10"/>
  <c r="A178" i="10"/>
  <c r="A57" i="10"/>
  <c r="A233" i="10"/>
  <c r="A16" i="10"/>
  <c r="A165" i="10"/>
  <c r="A227" i="10"/>
  <c r="A277" i="10"/>
  <c r="A36" i="10"/>
  <c r="A139" i="10"/>
  <c r="A12" i="10"/>
  <c r="A62" i="10"/>
  <c r="A51" i="10"/>
  <c r="A215" i="10"/>
  <c r="A93" i="10"/>
  <c r="A194" i="10"/>
  <c r="A224" i="10"/>
  <c r="A222" i="10"/>
  <c r="A99" i="10"/>
  <c r="A116" i="10"/>
  <c r="A274" i="10"/>
  <c r="A34" i="10"/>
  <c r="A175" i="10"/>
  <c r="A182" i="10"/>
  <c r="A217" i="10"/>
  <c r="A42" i="10"/>
  <c r="A6" i="10"/>
  <c r="A185" i="10"/>
  <c r="A5" i="10"/>
  <c r="A231" i="10"/>
  <c r="A25" i="10"/>
  <c r="A77" i="10"/>
  <c r="A98" i="10"/>
  <c r="A201" i="10"/>
  <c r="A132" i="10"/>
  <c r="A239" i="10"/>
  <c r="A110" i="10"/>
  <c r="A19" i="10"/>
  <c r="A240" i="10"/>
  <c r="A49" i="10"/>
  <c r="A236" i="10"/>
  <c r="A7" i="10"/>
  <c r="A237" i="10"/>
  <c r="A235" i="10"/>
  <c r="A244" i="10"/>
  <c r="A264" i="10"/>
  <c r="A44" i="10"/>
  <c r="A273" i="10"/>
  <c r="A192" i="10"/>
  <c r="A63" i="10"/>
  <c r="A275" i="10"/>
  <c r="A14" i="10"/>
  <c r="A249" i="10"/>
  <c r="A272" i="10"/>
  <c r="A234" i="10"/>
  <c r="A28" i="10"/>
  <c r="A108" i="10"/>
  <c r="A136" i="10"/>
  <c r="A54" i="10"/>
  <c r="A219" i="10"/>
  <c r="A260" i="10"/>
  <c r="A146" i="10"/>
  <c r="A76" i="10"/>
  <c r="A143" i="10"/>
  <c r="A206" i="10"/>
  <c r="A133" i="10"/>
  <c r="A3" i="10"/>
  <c r="A105" i="10"/>
  <c r="A90" i="10"/>
  <c r="A205" i="10"/>
  <c r="A180" i="10"/>
  <c r="A85" i="10"/>
  <c r="A24" i="10"/>
  <c r="A92" i="10"/>
  <c r="A255" i="10"/>
  <c r="A95" i="10"/>
  <c r="A129" i="10"/>
  <c r="A71" i="10"/>
  <c r="A59" i="10"/>
  <c r="A127" i="10"/>
  <c r="A247" i="10"/>
  <c r="A230" i="10"/>
  <c r="A80" i="10"/>
  <c r="A86" i="10"/>
  <c r="A64" i="10"/>
  <c r="A250" i="10"/>
  <c r="A156" i="10"/>
  <c r="A120" i="10"/>
  <c r="A119" i="10"/>
  <c r="A203" i="10"/>
  <c r="A262" i="10"/>
  <c r="A66" i="10"/>
  <c r="A52" i="10"/>
  <c r="A208" i="10"/>
  <c r="A126" i="10"/>
  <c r="A181" i="10"/>
  <c r="A115" i="10"/>
  <c r="A154" i="10"/>
  <c r="A106" i="10"/>
  <c r="A65" i="10"/>
  <c r="A196" i="10"/>
  <c r="A8" i="10"/>
  <c r="A135" i="10"/>
  <c r="A70" i="10"/>
  <c r="A125" i="10"/>
  <c r="A123" i="10"/>
  <c r="A253" i="10"/>
  <c r="A114" i="10"/>
  <c r="A121" i="10"/>
  <c r="A172" i="10"/>
  <c r="A191" i="10"/>
  <c r="A101" i="10"/>
  <c r="A163" i="10"/>
  <c r="A263" i="10"/>
  <c r="A124" i="10"/>
  <c r="A88" i="10"/>
  <c r="A23" i="10"/>
  <c r="A22" i="10"/>
  <c r="A13" i="10"/>
  <c r="A103" i="10"/>
  <c r="A79" i="10"/>
  <c r="A261" i="10"/>
  <c r="A242" i="10"/>
  <c r="A68" i="10"/>
  <c r="A56" i="10"/>
  <c r="A55" i="10"/>
  <c r="A107" i="10"/>
  <c r="A30" i="10"/>
  <c r="A258" i="10"/>
  <c r="A61" i="10"/>
  <c r="A50" i="10"/>
  <c r="A78" i="10"/>
  <c r="A232" i="10"/>
  <c r="A243" i="10"/>
  <c r="A87" i="10"/>
  <c r="A162" i="10"/>
  <c r="A245" i="10"/>
  <c r="A186" i="10"/>
  <c r="A113" i="10"/>
  <c r="A100" i="10"/>
  <c r="A257" i="10"/>
  <c r="A173" i="10"/>
  <c r="A171" i="10"/>
  <c r="A269" i="10"/>
  <c r="A153" i="10"/>
  <c r="A96" i="10"/>
  <c r="A159" i="10"/>
  <c r="A94" i="10"/>
  <c r="A195" i="10"/>
  <c r="A147" i="10"/>
  <c r="A268" i="10"/>
  <c r="A74" i="10"/>
  <c r="A161" i="10"/>
  <c r="A209" i="10"/>
  <c r="A104" i="10"/>
  <c r="A102" i="10"/>
  <c r="A221" i="10"/>
  <c r="A155" i="10"/>
  <c r="A246" i="10"/>
  <c r="A82" i="10"/>
  <c r="A266" i="10"/>
  <c r="A142" i="10"/>
  <c r="A69" i="10"/>
  <c r="A131" i="10"/>
  <c r="A148" i="10"/>
  <c r="A169" i="10"/>
  <c r="A137" i="10"/>
  <c r="A39" i="10"/>
  <c r="A112" i="10"/>
  <c r="A45" i="10"/>
  <c r="A18" i="10"/>
  <c r="A174" i="10"/>
  <c r="A38" i="10"/>
  <c r="A47" i="10"/>
  <c r="A43" i="10"/>
  <c r="A225" i="10"/>
  <c r="A83" i="10"/>
  <c r="A157" i="10"/>
  <c r="A149" i="10"/>
  <c r="A210" i="10"/>
  <c r="A265" i="10"/>
  <c r="A254" i="10"/>
  <c r="A91" i="10"/>
  <c r="A256" i="10"/>
  <c r="A10" i="10"/>
  <c r="A271" i="10"/>
  <c r="A58" i="10"/>
  <c r="A228" i="10"/>
  <c r="A188" i="10"/>
  <c r="A200" i="10"/>
  <c r="A118" i="10"/>
  <c r="A40" i="10"/>
  <c r="A41" i="10"/>
  <c r="A409" i="7"/>
  <c r="A425" i="7"/>
  <c r="A383" i="7"/>
  <c r="A384" i="7"/>
  <c r="A523" i="7"/>
  <c r="A452" i="7"/>
  <c r="A453" i="7"/>
  <c r="A361" i="7"/>
  <c r="A487" i="7"/>
  <c r="A362" i="7"/>
  <c r="A462" i="7"/>
  <c r="A465" i="7"/>
  <c r="A373" i="7"/>
  <c r="A365" i="7"/>
  <c r="A430" i="7"/>
  <c r="A437" i="7"/>
  <c r="A431" i="7"/>
  <c r="A420" i="7"/>
  <c r="A475" i="7"/>
  <c r="A447" i="7"/>
  <c r="A426" i="7"/>
  <c r="A513" i="7"/>
  <c r="A385" i="7"/>
  <c r="A489" i="7"/>
  <c r="A460" i="7"/>
  <c r="A519" i="7"/>
  <c r="A421" i="7"/>
  <c r="A387" i="7"/>
  <c r="A411" i="7"/>
  <c r="A516" i="7"/>
  <c r="A369" i="7"/>
  <c r="A389" i="7"/>
  <c r="A433" i="7"/>
  <c r="A353" i="7"/>
  <c r="A451" i="7"/>
  <c r="A524" i="7"/>
  <c r="A448" i="7"/>
  <c r="A395" i="7"/>
  <c r="A449" i="7"/>
  <c r="A503" i="7"/>
  <c r="A520" i="7"/>
  <c r="A400" i="7"/>
  <c r="A508" i="7"/>
  <c r="A399" i="7"/>
  <c r="A386" i="7"/>
  <c r="A377" i="7"/>
  <c r="A393" i="7"/>
  <c r="A499" i="7"/>
  <c r="A355" i="7"/>
  <c r="A455" i="7"/>
  <c r="A358" i="7"/>
  <c r="A388" i="7"/>
  <c r="A357" i="7"/>
  <c r="A467" i="7"/>
  <c r="A473" i="7"/>
  <c r="A518" i="7"/>
  <c r="A360" i="7"/>
  <c r="A468" i="7"/>
  <c r="A491" i="7"/>
  <c r="A458" i="7"/>
  <c r="A379" i="7"/>
  <c r="A413" i="7"/>
  <c r="A418" i="7"/>
  <c r="A514" i="7"/>
  <c r="A470" i="7"/>
  <c r="A429" i="7"/>
  <c r="A404" i="7"/>
  <c r="A422" i="7"/>
  <c r="A370" i="7"/>
  <c r="A428" i="7"/>
  <c r="A364" i="7"/>
  <c r="A363" i="7"/>
  <c r="A482" i="7"/>
  <c r="A351" i="7"/>
  <c r="A446" i="7"/>
  <c r="A457" i="7"/>
  <c r="A495" i="7"/>
  <c r="A484" i="7"/>
  <c r="A477" i="7"/>
  <c r="A517" i="7"/>
  <c r="A463" i="7"/>
  <c r="A461" i="7"/>
  <c r="A432" i="7"/>
  <c r="A376" i="7"/>
  <c r="A366" i="7"/>
  <c r="A382" i="7"/>
  <c r="A441" i="7"/>
  <c r="A500" i="7"/>
  <c r="A434" i="7"/>
  <c r="A439" i="7"/>
  <c r="A407" i="7"/>
  <c r="A494" i="7"/>
  <c r="A511" i="7"/>
  <c r="A515" i="7"/>
  <c r="A408" i="7"/>
  <c r="A444" i="7"/>
  <c r="A445" i="7"/>
  <c r="A510" i="7"/>
  <c r="A424" i="7"/>
  <c r="A522" i="7"/>
  <c r="A367" i="7"/>
  <c r="A483" i="7"/>
  <c r="A469" i="7"/>
  <c r="A486" i="7"/>
  <c r="A391" i="7"/>
  <c r="A466" i="7"/>
  <c r="A474" i="7"/>
  <c r="A380" i="7"/>
  <c r="A479" i="7"/>
  <c r="A392" i="7"/>
  <c r="A368" i="7"/>
  <c r="A402" i="7"/>
  <c r="A442" i="7"/>
  <c r="A464" i="7"/>
  <c r="A356" i="7"/>
  <c r="A406" i="7"/>
  <c r="A472" i="7"/>
  <c r="A416" i="7"/>
  <c r="A480" i="7"/>
  <c r="A405" i="7"/>
  <c r="A459" i="7"/>
  <c r="A427" i="7"/>
  <c r="A492" i="7"/>
  <c r="A352" i="7"/>
  <c r="A397" i="7"/>
  <c r="A419" i="7"/>
  <c r="A493" i="7"/>
  <c r="A440" i="7"/>
  <c r="A478" i="7"/>
  <c r="A394" i="7"/>
  <c r="A415" i="7"/>
  <c r="A476" i="7"/>
  <c r="A423" i="7"/>
  <c r="A398" i="7"/>
  <c r="A521" i="7"/>
  <c r="A417" i="7"/>
  <c r="A378" i="7"/>
  <c r="A481" i="7"/>
  <c r="A498" i="7"/>
  <c r="A512" i="7"/>
  <c r="A509" i="7"/>
  <c r="A412" i="7"/>
  <c r="A438" i="7"/>
  <c r="A496" i="7"/>
  <c r="A502" i="7"/>
  <c r="A504" i="7"/>
  <c r="A497" i="7"/>
  <c r="A485" i="7"/>
  <c r="A505" i="7"/>
  <c r="A443" i="7"/>
  <c r="A401" i="7"/>
  <c r="A359" i="7"/>
  <c r="A375" i="7"/>
  <c r="A436" i="7"/>
  <c r="A390" i="7"/>
  <c r="A371" i="7"/>
  <c r="A456" i="7"/>
  <c r="A414" i="7"/>
  <c r="A435" i="7"/>
  <c r="A403" i="7"/>
  <c r="A450" i="7"/>
  <c r="A471" i="7"/>
  <c r="A372" i="7"/>
  <c r="A506" i="7"/>
  <c r="A410" i="7"/>
  <c r="A454" i="7"/>
  <c r="A396" i="7"/>
  <c r="A507" i="7"/>
  <c r="A490" i="7"/>
  <c r="A374" i="7"/>
  <c r="A501" i="7"/>
  <c r="A381" i="7"/>
  <c r="A354" i="7"/>
  <c r="A488" i="7"/>
  <c r="A39" i="3"/>
  <c r="A43" i="3"/>
  <c r="A40" i="3"/>
  <c r="A44" i="3"/>
  <c r="A42" i="3"/>
  <c r="A41" i="3"/>
  <c r="F9" i="8"/>
  <c r="F8" i="9"/>
  <c r="A45" i="3"/>
  <c r="A47" i="3"/>
  <c r="A50" i="3"/>
  <c r="A48" i="3"/>
  <c r="A49" i="3"/>
  <c r="A46" i="3"/>
  <c r="E8" i="9"/>
  <c r="E9" i="8"/>
  <c r="J9" i="8"/>
  <c r="J8" i="9"/>
  <c r="A687" i="10"/>
  <c r="A744" i="10"/>
  <c r="A822" i="10"/>
  <c r="A794" i="10"/>
  <c r="A577" i="10"/>
  <c r="A618" i="10"/>
  <c r="A645" i="10"/>
  <c r="A583" i="10"/>
  <c r="A759" i="10"/>
  <c r="A571" i="10"/>
  <c r="A715" i="10"/>
  <c r="A564" i="10"/>
  <c r="A685" i="10"/>
  <c r="A742" i="10"/>
  <c r="A813" i="10"/>
  <c r="A778" i="10"/>
  <c r="A809" i="10"/>
  <c r="A667" i="10"/>
  <c r="A597" i="10"/>
  <c r="A718" i="10"/>
  <c r="A656" i="10"/>
  <c r="A689" i="10"/>
  <c r="A585" i="10"/>
  <c r="A561" i="10"/>
  <c r="A637" i="10"/>
  <c r="A758" i="10"/>
  <c r="A568" i="10"/>
  <c r="A729" i="10"/>
  <c r="A747" i="10"/>
  <c r="A723" i="10"/>
  <c r="A668" i="10"/>
  <c r="A652" i="10"/>
  <c r="A773" i="10"/>
  <c r="A711" i="10"/>
  <c r="A640" i="10"/>
  <c r="A728" i="10"/>
  <c r="A745" i="10"/>
  <c r="A828" i="10"/>
  <c r="A579" i="10"/>
  <c r="A565" i="10"/>
  <c r="A741" i="10"/>
  <c r="A721" i="10"/>
  <c r="A683" i="10"/>
  <c r="A643" i="10"/>
  <c r="A781" i="10"/>
  <c r="A563" i="10"/>
  <c r="A700" i="10"/>
  <c r="A673" i="10"/>
  <c r="A740" i="10"/>
  <c r="A607" i="10"/>
  <c r="A707" i="10"/>
  <c r="A770" i="10"/>
  <c r="A693" i="10"/>
  <c r="A625" i="10"/>
  <c r="A722" i="10"/>
  <c r="A641" i="10"/>
  <c r="A639" i="10"/>
  <c r="A570" i="10"/>
  <c r="A800" i="10"/>
  <c r="A672" i="10"/>
  <c r="A595" i="10"/>
  <c r="A591" i="10"/>
  <c r="A751" i="10"/>
  <c r="A650" i="10"/>
  <c r="A604" i="10"/>
  <c r="A692" i="10"/>
  <c r="A664" i="10"/>
  <c r="A581" i="10"/>
  <c r="A621" i="10"/>
  <c r="A654" i="10"/>
  <c r="A694" i="10"/>
  <c r="A755" i="10"/>
  <c r="A681" i="10"/>
  <c r="A677" i="10"/>
  <c r="A660" i="10"/>
  <c r="A771" i="10"/>
  <c r="A752" i="10"/>
  <c r="A642" i="10"/>
  <c r="A669" i="10"/>
  <c r="A726" i="10"/>
  <c r="A796" i="10"/>
  <c r="A743" i="10"/>
  <c r="A724" i="10"/>
  <c r="A783" i="10"/>
  <c r="A761" i="10"/>
  <c r="A819" i="10"/>
  <c r="A638" i="10"/>
  <c r="A567" i="10"/>
  <c r="A826" i="10"/>
  <c r="A762" i="10"/>
  <c r="A805" i="10"/>
  <c r="A713" i="10"/>
  <c r="A651" i="10"/>
  <c r="A659" i="10"/>
  <c r="A622" i="10"/>
  <c r="A787" i="10"/>
  <c r="A784" i="10"/>
  <c r="A765" i="10"/>
  <c r="A696" i="10"/>
  <c r="A620" i="10"/>
  <c r="A808" i="10"/>
  <c r="A798" i="10"/>
  <c r="A589" i="10"/>
  <c r="A712" i="10"/>
  <c r="A665" i="10"/>
  <c r="A795" i="10"/>
  <c r="A662" i="10"/>
  <c r="A786" i="10"/>
  <c r="A824" i="10"/>
  <c r="A635" i="10"/>
  <c r="A586" i="10"/>
  <c r="A617" i="10"/>
  <c r="A646" i="10"/>
  <c r="A806" i="10"/>
  <c r="A679" i="10"/>
  <c r="A717" i="10"/>
  <c r="A799" i="10"/>
  <c r="A804" i="10"/>
  <c r="A772" i="10"/>
  <c r="A699" i="10"/>
  <c r="A708" i="10"/>
  <c r="A710" i="10"/>
  <c r="A584" i="10"/>
  <c r="A623" i="10"/>
  <c r="A680" i="10"/>
  <c r="A802" i="10"/>
  <c r="A725" i="10"/>
  <c r="A599" i="10"/>
  <c r="A626" i="10"/>
  <c r="A594" i="10"/>
  <c r="A562" i="10"/>
  <c r="A578" i="10"/>
  <c r="A810" i="10"/>
  <c r="A566" i="10"/>
  <c r="A610" i="10"/>
  <c r="A666" i="10"/>
  <c r="A695" i="10"/>
  <c r="A738" i="10"/>
  <c r="A678" i="10"/>
  <c r="A634" i="10"/>
  <c r="A768" i="10"/>
  <c r="A790" i="10"/>
  <c r="A811" i="10"/>
  <c r="A767" i="10"/>
  <c r="A748" i="10"/>
  <c r="A825" i="10"/>
  <c r="A697" i="10"/>
  <c r="A750" i="10"/>
  <c r="A676" i="10"/>
  <c r="A733" i="10"/>
  <c r="A588" i="10"/>
  <c r="A709" i="10"/>
  <c r="A647" i="10"/>
  <c r="A576" i="10"/>
  <c r="A560" i="10"/>
  <c r="A785" i="10"/>
  <c r="A649" i="10"/>
  <c r="A601" i="10"/>
  <c r="A788" i="10"/>
  <c r="A598" i="10"/>
  <c r="A600" i="10"/>
  <c r="A690" i="10"/>
  <c r="A593" i="10"/>
  <c r="A731" i="10"/>
  <c r="A764" i="10"/>
  <c r="A702" i="10"/>
  <c r="A631" i="10"/>
  <c r="A737" i="10"/>
  <c r="A627" i="10"/>
  <c r="A555" i="10"/>
  <c r="A557" i="10"/>
  <c r="A614" i="10"/>
  <c r="A671" i="10"/>
  <c r="A777" i="10"/>
  <c r="A611" i="10"/>
  <c r="A803" i="10"/>
  <c r="A716" i="10"/>
  <c r="A590" i="10"/>
  <c r="A775" i="10"/>
  <c r="A704" i="10"/>
  <c r="A688" i="10"/>
  <c r="A746" i="10"/>
  <c r="A829" i="10"/>
  <c r="A612" i="10"/>
  <c r="A754" i="10"/>
  <c r="A609" i="10"/>
  <c r="A730" i="10"/>
  <c r="A629" i="10"/>
  <c r="A558" i="10"/>
  <c r="A663" i="10"/>
  <c r="A705" i="10"/>
  <c r="A633" i="10"/>
  <c r="A801" i="10"/>
  <c r="A580" i="10"/>
  <c r="A582" i="10"/>
  <c r="A703" i="10"/>
  <c r="A760" i="10"/>
  <c r="A714" i="10"/>
  <c r="A815" i="10"/>
  <c r="A684" i="10"/>
  <c r="A613" i="10"/>
  <c r="A615" i="10"/>
  <c r="A736" i="10"/>
  <c r="A820" i="10"/>
  <c r="A596" i="10"/>
  <c r="A653" i="10"/>
  <c r="A655" i="10"/>
  <c r="A776" i="10"/>
  <c r="A812" i="10"/>
  <c r="A779" i="10"/>
  <c r="A572" i="10"/>
  <c r="A757" i="10"/>
  <c r="A670" i="10"/>
  <c r="A791" i="10"/>
  <c r="A658" i="10"/>
  <c r="A739" i="10"/>
  <c r="A766" i="10"/>
  <c r="A735" i="10"/>
  <c r="A823" i="10"/>
  <c r="A592" i="10"/>
  <c r="A763" i="10"/>
  <c r="A792" i="10"/>
  <c r="A624" i="10"/>
  <c r="A644" i="10"/>
  <c r="A797" i="10"/>
  <c r="A675" i="10"/>
  <c r="A719" i="10"/>
  <c r="A574" i="10"/>
  <c r="A602" i="10"/>
  <c r="A648" i="10"/>
  <c r="A789" i="10"/>
  <c r="A807" i="10"/>
  <c r="A686" i="10"/>
  <c r="A605" i="10"/>
  <c r="A691" i="10"/>
  <c r="A780" i="10"/>
  <c r="A573" i="10"/>
  <c r="A818" i="10"/>
  <c r="A821" i="10"/>
  <c r="A816" i="10"/>
  <c r="A636" i="10"/>
  <c r="A774" i="10"/>
  <c r="A727" i="10"/>
  <c r="A616" i="10"/>
  <c r="A706" i="10"/>
  <c r="A732" i="10"/>
  <c r="A630" i="10"/>
  <c r="A603" i="10"/>
  <c r="A830" i="10"/>
  <c r="A756" i="10"/>
  <c r="A769" i="10"/>
  <c r="A569" i="10"/>
  <c r="A698" i="10"/>
  <c r="A734" i="10"/>
  <c r="A661" i="10"/>
  <c r="A606" i="10"/>
  <c r="A814" i="10"/>
  <c r="A827" i="10"/>
  <c r="A701" i="10"/>
  <c r="A608" i="10"/>
  <c r="A575" i="10"/>
  <c r="A782" i="10"/>
  <c r="A753" i="10"/>
  <c r="A682" i="10"/>
  <c r="A619" i="10"/>
  <c r="A587" i="10"/>
  <c r="A632" i="10"/>
  <c r="A793" i="10"/>
  <c r="A556" i="10"/>
  <c r="A674" i="10"/>
  <c r="A628" i="10"/>
  <c r="A749" i="10"/>
  <c r="A720" i="10"/>
  <c r="A657" i="10"/>
  <c r="A817" i="10"/>
  <c r="A559" i="10"/>
  <c r="A106" i="7"/>
  <c r="A71" i="7"/>
  <c r="A125" i="7"/>
  <c r="A95" i="7"/>
  <c r="A130" i="7"/>
  <c r="A94" i="7"/>
  <c r="A142" i="7"/>
  <c r="A12" i="7"/>
  <c r="A110" i="7"/>
  <c r="A167" i="7"/>
  <c r="A16" i="7"/>
  <c r="A102" i="7"/>
  <c r="A113" i="7"/>
  <c r="A53" i="7"/>
  <c r="A83" i="7"/>
  <c r="A99" i="7"/>
  <c r="A176" i="7"/>
  <c r="A77" i="7"/>
  <c r="A27" i="7"/>
  <c r="A170" i="7"/>
  <c r="A122" i="7"/>
  <c r="A54" i="7"/>
  <c r="A137" i="7"/>
  <c r="A103" i="7"/>
  <c r="A116" i="7"/>
  <c r="A161" i="7"/>
  <c r="A68" i="7"/>
  <c r="A120" i="7"/>
  <c r="A152" i="7"/>
  <c r="A21" i="7"/>
  <c r="A88" i="7"/>
  <c r="A107" i="7"/>
  <c r="A58" i="7"/>
  <c r="A145" i="7"/>
  <c r="A140" i="7"/>
  <c r="A92" i="7"/>
  <c r="A75" i="7"/>
  <c r="A105" i="7"/>
  <c r="A153" i="7"/>
  <c r="A43" i="7"/>
  <c r="A18" i="7"/>
  <c r="A20" i="7"/>
  <c r="A13" i="7"/>
  <c r="A114" i="7"/>
  <c r="A56" i="7"/>
  <c r="A134" i="7"/>
  <c r="A123" i="7"/>
  <c r="A168" i="7"/>
  <c r="A165" i="7"/>
  <c r="A136" i="7"/>
  <c r="A76" i="7"/>
  <c r="A97" i="7"/>
  <c r="A100" i="7"/>
  <c r="A51" i="7"/>
  <c r="A35" i="7"/>
  <c r="A129" i="7"/>
  <c r="A39" i="7"/>
  <c r="A139" i="7"/>
  <c r="A23" i="7"/>
  <c r="A19" i="7"/>
  <c r="A4" i="7"/>
  <c r="A151" i="7"/>
  <c r="A62" i="7"/>
  <c r="A148" i="7"/>
  <c r="A45" i="7"/>
  <c r="A57" i="7"/>
  <c r="A7" i="7"/>
  <c r="A147" i="7"/>
  <c r="A96" i="7"/>
  <c r="A38" i="7"/>
  <c r="A55" i="7"/>
  <c r="A124" i="7"/>
  <c r="A174" i="7"/>
  <c r="A24" i="7"/>
  <c r="A80" i="7"/>
  <c r="A119" i="7"/>
  <c r="A108" i="7"/>
  <c r="A81" i="7"/>
  <c r="A163" i="7"/>
  <c r="A11" i="7"/>
  <c r="A155" i="7"/>
  <c r="A157" i="7"/>
  <c r="A154" i="7"/>
  <c r="A117" i="7"/>
  <c r="A141" i="7"/>
  <c r="A118" i="7"/>
  <c r="A34" i="7"/>
  <c r="A160" i="7"/>
  <c r="A166" i="7"/>
  <c r="A61" i="7"/>
  <c r="A87" i="7"/>
  <c r="A10" i="7"/>
  <c r="A173" i="7"/>
  <c r="A171" i="7"/>
  <c r="A52" i="7"/>
  <c r="A5" i="7"/>
  <c r="A15" i="7"/>
  <c r="A90" i="7"/>
  <c r="A149" i="7"/>
  <c r="A146" i="7"/>
  <c r="A82" i="7"/>
  <c r="A14" i="7"/>
  <c r="A162" i="7"/>
  <c r="A127" i="7"/>
  <c r="A164" i="7"/>
  <c r="A175" i="7"/>
  <c r="A84" i="7"/>
  <c r="A60" i="7"/>
  <c r="A73" i="7"/>
  <c r="A144" i="7"/>
  <c r="A74" i="7"/>
  <c r="A150" i="7"/>
  <c r="A17" i="7"/>
  <c r="A112" i="7"/>
  <c r="A115" i="7"/>
  <c r="A22" i="7"/>
  <c r="A66" i="7"/>
  <c r="A93" i="7"/>
  <c r="A78" i="7"/>
  <c r="A9" i="7"/>
  <c r="A46" i="7"/>
  <c r="A126" i="7"/>
  <c r="A159" i="7"/>
  <c r="A69" i="7"/>
  <c r="A49" i="7"/>
  <c r="A64" i="7"/>
  <c r="A48" i="7"/>
  <c r="A156" i="7"/>
  <c r="A85" i="7"/>
  <c r="A138" i="7"/>
  <c r="A65" i="7"/>
  <c r="A86" i="7"/>
  <c r="A128" i="7"/>
  <c r="A132" i="7"/>
  <c r="A135" i="7"/>
  <c r="A26" i="7"/>
  <c r="A101" i="7"/>
  <c r="A79" i="7"/>
  <c r="A143" i="7"/>
  <c r="A42" i="7"/>
  <c r="A36" i="7"/>
  <c r="A25" i="7"/>
  <c r="A30" i="7"/>
  <c r="A40" i="7"/>
  <c r="A8" i="7"/>
  <c r="A41" i="7"/>
  <c r="A47" i="7"/>
  <c r="A28" i="7"/>
  <c r="A32" i="7"/>
  <c r="A109" i="7"/>
  <c r="A121" i="7"/>
  <c r="A63" i="7"/>
  <c r="A89" i="7"/>
  <c r="A131" i="7"/>
  <c r="A59" i="7"/>
  <c r="A3" i="7"/>
  <c r="A111" i="7"/>
  <c r="A50" i="7"/>
  <c r="A29" i="7"/>
  <c r="A70" i="7"/>
  <c r="A172" i="7"/>
  <c r="A104" i="7"/>
  <c r="A37" i="7"/>
  <c r="A72" i="7"/>
  <c r="A169" i="7"/>
  <c r="A33" i="7"/>
  <c r="A44" i="7"/>
  <c r="A158" i="7"/>
  <c r="A91" i="7"/>
  <c r="A67" i="7"/>
  <c r="A133" i="7"/>
  <c r="A98" i="7"/>
  <c r="A31" i="7"/>
  <c r="A6" i="7"/>
  <c r="A51" i="3"/>
  <c r="A56" i="3"/>
  <c r="A54" i="3"/>
  <c r="A53" i="3"/>
  <c r="A55" i="3"/>
  <c r="A52" i="3"/>
  <c r="A6" i="3"/>
  <c r="A8" i="3"/>
  <c r="A5" i="3"/>
  <c r="A4" i="3"/>
  <c r="A7" i="3"/>
  <c r="A3" i="3"/>
  <c r="D8" i="9"/>
  <c r="D9" i="8"/>
  <c r="A530" i="10"/>
  <c r="A419" i="10"/>
  <c r="A490" i="10"/>
  <c r="A470" i="10"/>
  <c r="A505" i="10"/>
  <c r="A314" i="10"/>
  <c r="A386" i="10"/>
  <c r="A436" i="10"/>
  <c r="A379" i="10"/>
  <c r="A539" i="10"/>
  <c r="A433" i="10"/>
  <c r="A372" i="10"/>
  <c r="A454" i="10"/>
  <c r="A543" i="10"/>
  <c r="A440" i="10"/>
  <c r="A441" i="10"/>
  <c r="A497" i="10"/>
  <c r="A428" i="10"/>
  <c r="A540" i="10"/>
  <c r="A430" i="10"/>
  <c r="A315" i="10"/>
  <c r="A457" i="10"/>
  <c r="A467" i="10"/>
  <c r="A388" i="10"/>
  <c r="A421" i="10"/>
  <c r="A533" i="10"/>
  <c r="A351" i="10"/>
  <c r="A527" i="10"/>
  <c r="A552" i="10"/>
  <c r="A431" i="10"/>
  <c r="A520" i="10"/>
  <c r="A481" i="10"/>
  <c r="A483" i="10"/>
  <c r="A403" i="10"/>
  <c r="A281" i="10"/>
  <c r="A437" i="10"/>
  <c r="A449" i="10"/>
  <c r="A465" i="10"/>
  <c r="A429" i="10"/>
  <c r="A411" i="10"/>
  <c r="A282" i="10"/>
  <c r="A479" i="10"/>
  <c r="A476" i="10"/>
  <c r="A336" i="10"/>
  <c r="A417" i="10"/>
  <c r="A293" i="10"/>
  <c r="A331" i="10"/>
  <c r="A291" i="10"/>
  <c r="A537" i="10"/>
  <c r="A448" i="10"/>
  <c r="A517" i="10"/>
  <c r="A508" i="10"/>
  <c r="A551" i="10"/>
  <c r="A367" i="10"/>
  <c r="A456" i="10"/>
  <c r="A395" i="10"/>
  <c r="A375" i="10"/>
  <c r="A423" i="10"/>
  <c r="A425" i="10"/>
  <c r="A418" i="10"/>
  <c r="A475" i="10"/>
  <c r="A359" i="10"/>
  <c r="A512" i="10"/>
  <c r="A297" i="10"/>
  <c r="A347" i="10"/>
  <c r="A484" i="10"/>
  <c r="A310" i="10"/>
  <c r="A486" i="10"/>
  <c r="A511" i="10"/>
  <c r="A452" i="10"/>
  <c r="A394" i="10"/>
  <c r="A369" i="10"/>
  <c r="A460" i="10"/>
  <c r="A385" i="10"/>
  <c r="A400" i="10"/>
  <c r="A289" i="10"/>
  <c r="A393" i="10"/>
  <c r="A554" i="10"/>
  <c r="A292" i="10"/>
  <c r="A389" i="10"/>
  <c r="A294" i="10"/>
  <c r="A319" i="10"/>
  <c r="A469" i="10"/>
  <c r="A287" i="10"/>
  <c r="A463" i="10"/>
  <c r="A488" i="10"/>
  <c r="A286" i="10"/>
  <c r="A544" i="10"/>
  <c r="A299" i="10"/>
  <c r="A442" i="10"/>
  <c r="A381" i="10"/>
  <c r="A317" i="10"/>
  <c r="A528" i="10"/>
  <c r="A378" i="10"/>
  <c r="A390" i="10"/>
  <c r="A300" i="10"/>
  <c r="A366" i="10"/>
  <c r="A288" i="10"/>
  <c r="A553" i="10"/>
  <c r="A514" i="10"/>
  <c r="A424" i="10"/>
  <c r="A513" i="10"/>
  <c r="A472" i="10"/>
  <c r="A285" i="10"/>
  <c r="A420" i="10"/>
  <c r="A396" i="10"/>
  <c r="A368" i="10"/>
  <c r="A500" i="10"/>
  <c r="A405" i="10"/>
  <c r="A502" i="10"/>
  <c r="A399" i="10"/>
  <c r="A450" i="10"/>
  <c r="A461" i="10"/>
  <c r="A343" i="10"/>
  <c r="A455" i="10"/>
  <c r="A311" i="10"/>
  <c r="A397" i="10"/>
  <c r="A279" i="10"/>
  <c r="A391" i="10"/>
  <c r="A480" i="10"/>
  <c r="A515" i="10"/>
  <c r="A340" i="10"/>
  <c r="A516" i="10"/>
  <c r="A549" i="10"/>
  <c r="A542" i="10"/>
  <c r="A344" i="10"/>
  <c r="A354" i="10"/>
  <c r="A529" i="10"/>
  <c r="A398" i="10"/>
  <c r="A446" i="10"/>
  <c r="A320" i="10"/>
  <c r="A432" i="10"/>
  <c r="A290" i="10"/>
  <c r="A329" i="10"/>
  <c r="A345" i="10"/>
  <c r="A324" i="10"/>
  <c r="A357" i="10"/>
  <c r="A426" i="10"/>
  <c r="A325" i="10"/>
  <c r="A501" i="10"/>
  <c r="A534" i="10"/>
  <c r="A355" i="10"/>
  <c r="A349" i="10"/>
  <c r="A532" i="10"/>
  <c r="A493" i="10"/>
  <c r="A526" i="10"/>
  <c r="A308" i="10"/>
  <c r="A376" i="10"/>
  <c r="A478" i="10"/>
  <c r="A458" i="10"/>
  <c r="A427" i="10"/>
  <c r="A339" i="10"/>
  <c r="A536" i="10"/>
  <c r="A498" i="10"/>
  <c r="A295" i="10"/>
  <c r="A447" i="10"/>
  <c r="A538" i="10"/>
  <c r="A382" i="10"/>
  <c r="A377" i="10"/>
  <c r="A322" i="10"/>
  <c r="A525" i="10"/>
  <c r="A407" i="10"/>
  <c r="A519" i="10"/>
  <c r="A341" i="10"/>
  <c r="A438" i="10"/>
  <c r="A335" i="10"/>
  <c r="A360" i="10"/>
  <c r="A548" i="10"/>
  <c r="A374" i="10"/>
  <c r="A550" i="10"/>
  <c r="A296" i="10"/>
  <c r="A337" i="10"/>
  <c r="A491" i="10"/>
  <c r="A524" i="10"/>
  <c r="A365" i="10"/>
  <c r="A462" i="10"/>
  <c r="A545" i="10"/>
  <c r="A464" i="10"/>
  <c r="A283" i="10"/>
  <c r="A496" i="10"/>
  <c r="A326" i="10"/>
  <c r="A415" i="10"/>
  <c r="A312" i="10"/>
  <c r="A489" i="10"/>
  <c r="A482" i="10"/>
  <c r="A434" i="10"/>
  <c r="A332" i="10"/>
  <c r="A444" i="10"/>
  <c r="A541" i="10"/>
  <c r="A348" i="10"/>
  <c r="A509" i="10"/>
  <c r="A350" i="10"/>
  <c r="A439" i="10"/>
  <c r="A507" i="10"/>
  <c r="A370" i="10"/>
  <c r="A284" i="10"/>
  <c r="A445" i="10"/>
  <c r="A316" i="10"/>
  <c r="A473" i="10"/>
  <c r="A468" i="10"/>
  <c r="A373" i="10"/>
  <c r="A406" i="10"/>
  <c r="A346" i="10"/>
  <c r="A404" i="10"/>
  <c r="A309" i="10"/>
  <c r="A342" i="10"/>
  <c r="A408" i="10"/>
  <c r="A435" i="10"/>
  <c r="A410" i="10"/>
  <c r="A409" i="10"/>
  <c r="A492" i="10"/>
  <c r="A352" i="10"/>
  <c r="A510" i="10"/>
  <c r="A384" i="10"/>
  <c r="A301" i="10"/>
  <c r="A356" i="10"/>
  <c r="A453" i="10"/>
  <c r="A358" i="10"/>
  <c r="A383" i="10"/>
  <c r="A495" i="10"/>
  <c r="A402" i="10"/>
  <c r="A307" i="10"/>
  <c r="A306" i="10"/>
  <c r="A361" i="10"/>
  <c r="A547" i="10"/>
  <c r="A321" i="10"/>
  <c r="A380" i="10"/>
  <c r="A477" i="10"/>
  <c r="A413" i="10"/>
  <c r="A387" i="10"/>
  <c r="A363" i="10"/>
  <c r="A531" i="10"/>
  <c r="A371" i="10"/>
  <c r="A422" i="10"/>
  <c r="A334" i="10"/>
  <c r="A459" i="10"/>
  <c r="A305" i="10"/>
  <c r="A362" i="10"/>
  <c r="A466" i="10"/>
  <c r="A313" i="10"/>
  <c r="A535" i="10"/>
  <c r="A330" i="10"/>
  <c r="A392" i="10"/>
  <c r="A333" i="10"/>
  <c r="A280" i="10"/>
  <c r="A503" i="10"/>
  <c r="A443" i="10"/>
  <c r="A494" i="10"/>
  <c r="A523" i="10"/>
  <c r="A318" i="10"/>
  <c r="A353" i="10"/>
  <c r="A327" i="10"/>
  <c r="A401" i="10"/>
  <c r="A471" i="10"/>
  <c r="A474" i="10"/>
  <c r="A518" i="10"/>
  <c r="A416" i="10"/>
  <c r="A451" i="10"/>
  <c r="A304" i="10"/>
  <c r="A546" i="10"/>
  <c r="A504" i="10"/>
  <c r="A412" i="10"/>
  <c r="A487" i="10"/>
  <c r="A328" i="10"/>
  <c r="A485" i="10"/>
  <c r="A364" i="10"/>
  <c r="A338" i="10"/>
  <c r="A506" i="10"/>
  <c r="A499" i="10"/>
  <c r="A522" i="10"/>
  <c r="A298" i="10"/>
  <c r="A302" i="10"/>
  <c r="A303" i="10"/>
  <c r="A323" i="10"/>
  <c r="A521" i="10"/>
  <c r="A414" i="10"/>
  <c r="A21" i="3"/>
  <c r="A26" i="3"/>
  <c r="A25" i="3"/>
  <c r="A22" i="3"/>
  <c r="A24" i="3"/>
  <c r="A23" i="3"/>
  <c r="A59" i="3"/>
  <c r="A57" i="3"/>
  <c r="A62" i="3"/>
  <c r="A61" i="3"/>
  <c r="A60" i="3"/>
  <c r="A58" i="3"/>
  <c r="A14" i="3"/>
  <c r="A12" i="3"/>
  <c r="A9" i="3"/>
  <c r="A10" i="3"/>
  <c r="A11" i="3"/>
  <c r="A13" i="3"/>
  <c r="M7" i="5"/>
  <c r="K8" i="9"/>
  <c r="K9" i="8"/>
  <c r="C8" i="9"/>
  <c r="C9" i="8"/>
  <c r="K18" i="8" l="1"/>
  <c r="F10" i="8"/>
  <c r="H20" i="8"/>
  <c r="G11" i="8"/>
  <c r="C33" i="8"/>
  <c r="K29" i="8"/>
  <c r="C15" i="8"/>
  <c r="F16" i="8"/>
  <c r="K35" i="8"/>
  <c r="I37" i="8"/>
  <c r="H15" i="8"/>
  <c r="C24" i="8"/>
  <c r="G26" i="8"/>
  <c r="I18" i="8"/>
  <c r="K12" i="8"/>
  <c r="D35" i="8"/>
  <c r="J38" i="8"/>
  <c r="F23" i="8"/>
  <c r="F33" i="8"/>
  <c r="E24" i="8"/>
  <c r="D23" i="8"/>
  <c r="K30" i="8"/>
  <c r="E23" i="8"/>
  <c r="C22" i="8"/>
  <c r="C21" i="8"/>
  <c r="F25" i="8"/>
  <c r="J24" i="8"/>
  <c r="D18" i="8"/>
  <c r="C38" i="8"/>
  <c r="H12" i="8"/>
  <c r="J34" i="8"/>
  <c r="H14" i="8"/>
  <c r="H11" i="8"/>
  <c r="D32" i="8"/>
  <c r="J30" i="8"/>
  <c r="J23" i="8"/>
  <c r="E33" i="8"/>
  <c r="F28" i="8"/>
  <c r="I32" i="8"/>
  <c r="D27" i="8"/>
  <c r="G12" i="8"/>
  <c r="H28" i="8"/>
  <c r="F24" i="8"/>
  <c r="F36" i="8"/>
  <c r="I26" i="8"/>
  <c r="C11" i="8"/>
  <c r="F29" i="8"/>
  <c r="E18" i="8"/>
  <c r="F34" i="8"/>
  <c r="K33" i="8"/>
  <c r="H22" i="8"/>
  <c r="K14" i="8"/>
  <c r="K36" i="8"/>
  <c r="C37" i="8"/>
  <c r="K27" i="8"/>
  <c r="F12" i="8"/>
  <c r="F17" i="8"/>
  <c r="G28" i="8"/>
  <c r="H33" i="8"/>
  <c r="J10" i="8"/>
  <c r="E36" i="8"/>
  <c r="D16" i="8"/>
  <c r="I36" i="8"/>
  <c r="E12" i="8"/>
  <c r="H19" i="8"/>
  <c r="G30" i="8"/>
  <c r="F13" i="8"/>
  <c r="C16" i="8"/>
  <c r="K25" i="8"/>
  <c r="G33" i="8"/>
  <c r="J22" i="8"/>
  <c r="K22" i="8"/>
  <c r="K38" i="8"/>
  <c r="E32" i="8"/>
  <c r="G19" i="8"/>
  <c r="D28" i="8"/>
  <c r="I27" i="8"/>
  <c r="H25" i="8"/>
  <c r="F22" i="8"/>
  <c r="J17" i="8"/>
  <c r="K13" i="8"/>
  <c r="H17" i="8"/>
  <c r="E21" i="8"/>
  <c r="G23" i="8"/>
  <c r="D31" i="8"/>
  <c r="C10" i="8"/>
  <c r="E38" i="8"/>
  <c r="G18" i="8"/>
  <c r="G13" i="8"/>
  <c r="H32" i="8"/>
  <c r="E20" i="8"/>
  <c r="C14" i="8"/>
  <c r="H23" i="8"/>
  <c r="K21" i="8"/>
  <c r="D33" i="8"/>
  <c r="H29" i="8"/>
  <c r="E11" i="8"/>
  <c r="E13" i="8"/>
  <c r="I35" i="8"/>
  <c r="C26" i="8"/>
  <c r="I30" i="8"/>
  <c r="J37" i="8"/>
  <c r="F38" i="8"/>
  <c r="K31" i="8"/>
  <c r="J14" i="8"/>
  <c r="F26" i="8"/>
  <c r="G35" i="8"/>
  <c r="D21" i="8"/>
  <c r="K34" i="8"/>
  <c r="F21" i="8"/>
  <c r="K15" i="8"/>
  <c r="D11" i="8"/>
  <c r="C30" i="8"/>
  <c r="J19" i="8"/>
  <c r="D15" i="8"/>
  <c r="D37" i="8"/>
  <c r="I21" i="8"/>
  <c r="E14" i="8"/>
  <c r="I16" i="8"/>
  <c r="C17" i="8"/>
  <c r="D38" i="8"/>
  <c r="D29" i="8"/>
  <c r="J29" i="8"/>
  <c r="H10" i="8"/>
  <c r="D26" i="8"/>
  <c r="E27" i="8"/>
  <c r="C29" i="8"/>
  <c r="E15" i="8"/>
  <c r="I11" i="8"/>
  <c r="D36" i="8"/>
  <c r="D14" i="8"/>
  <c r="H21" i="8"/>
  <c r="C13" i="8"/>
  <c r="G36" i="8"/>
  <c r="J25" i="8"/>
  <c r="I24" i="8"/>
  <c r="G27" i="8"/>
  <c r="K23" i="8"/>
  <c r="K19" i="8"/>
  <c r="E26" i="8"/>
  <c r="G38" i="8"/>
  <c r="C25" i="8"/>
  <c r="I38" i="8"/>
  <c r="I13" i="8"/>
  <c r="E34" i="8"/>
  <c r="C36" i="8"/>
  <c r="G29" i="8"/>
  <c r="C31" i="8"/>
  <c r="E35" i="8"/>
  <c r="K10" i="8"/>
  <c r="I29" i="8"/>
  <c r="I20" i="8"/>
  <c r="G17" i="8"/>
  <c r="I22" i="8"/>
  <c r="K26" i="8"/>
  <c r="K11" i="8"/>
  <c r="F35" i="8"/>
  <c r="H26" i="8"/>
  <c r="F18" i="8"/>
  <c r="K32" i="8"/>
  <c r="F37" i="8"/>
  <c r="K20" i="8"/>
  <c r="H18" i="8"/>
  <c r="G32" i="8"/>
  <c r="D17" i="8"/>
  <c r="I14" i="8"/>
  <c r="G34" i="8"/>
  <c r="I25" i="8"/>
  <c r="G31" i="8"/>
  <c r="H13" i="8"/>
  <c r="J33" i="8"/>
  <c r="E37" i="8"/>
  <c r="F20" i="8"/>
  <c r="H38" i="8"/>
  <c r="F31" i="8"/>
  <c r="J18" i="8"/>
  <c r="J15" i="8"/>
  <c r="H37" i="8"/>
  <c r="J12" i="8"/>
  <c r="C35" i="8"/>
  <c r="G10" i="8"/>
  <c r="I23" i="8"/>
  <c r="E29" i="8"/>
  <c r="F27" i="8"/>
  <c r="C27" i="8"/>
  <c r="C23" i="8"/>
  <c r="D12" i="8"/>
  <c r="C20" i="8"/>
  <c r="I12" i="8"/>
  <c r="G24" i="8"/>
  <c r="E19" i="8"/>
  <c r="J13" i="8"/>
  <c r="G14" i="8"/>
  <c r="I15" i="8"/>
  <c r="E17" i="8"/>
  <c r="K24" i="8"/>
  <c r="I19" i="8"/>
  <c r="H34" i="8"/>
  <c r="G21" i="8"/>
  <c r="D34" i="8"/>
  <c r="J16" i="8"/>
  <c r="G20" i="8"/>
  <c r="K28" i="8"/>
  <c r="J35" i="8"/>
  <c r="D19" i="8"/>
  <c r="G16" i="8"/>
  <c r="J26" i="8"/>
  <c r="G15" i="8"/>
  <c r="H16" i="8"/>
  <c r="F32" i="8"/>
  <c r="E16" i="8"/>
  <c r="K16" i="8"/>
  <c r="F14" i="8"/>
  <c r="E30" i="8"/>
  <c r="C12" i="8"/>
  <c r="D22" i="8"/>
  <c r="J31" i="8"/>
  <c r="D10" i="8"/>
  <c r="F19" i="8"/>
  <c r="H30" i="8"/>
  <c r="G22" i="8"/>
  <c r="I10" i="8"/>
  <c r="D13" i="8"/>
  <c r="E31" i="8"/>
  <c r="H35" i="8"/>
  <c r="E25" i="8"/>
  <c r="K37" i="8"/>
  <c r="J20" i="8"/>
  <c r="F15" i="8"/>
  <c r="K17" i="8"/>
  <c r="E10" i="8"/>
  <c r="H24" i="8"/>
  <c r="J28" i="8"/>
  <c r="D25" i="8"/>
  <c r="C28" i="8"/>
  <c r="C34" i="8"/>
  <c r="G25" i="8"/>
  <c r="I33" i="8"/>
  <c r="F11" i="8"/>
  <c r="H27" i="8"/>
  <c r="H31" i="8"/>
  <c r="J36" i="8"/>
  <c r="E22" i="8"/>
  <c r="I17" i="8"/>
  <c r="J21" i="8"/>
  <c r="E28" i="8"/>
  <c r="I31" i="8"/>
  <c r="D20" i="8"/>
  <c r="F30" i="8"/>
  <c r="J27" i="8"/>
  <c r="J11" i="8"/>
  <c r="C19" i="8"/>
  <c r="I28" i="8"/>
  <c r="C18" i="8"/>
  <c r="H36" i="8"/>
  <c r="C32" i="8"/>
  <c r="D24" i="8"/>
  <c r="I34" i="8"/>
  <c r="G37" i="8"/>
  <c r="J32" i="8"/>
  <c r="D30" i="8"/>
  <c r="I8" i="5"/>
  <c r="C12" i="5"/>
  <c r="F12" i="5"/>
  <c r="F13" i="5"/>
  <c r="E10" i="5"/>
  <c r="I13" i="5"/>
  <c r="I12" i="5"/>
  <c r="H10" i="5"/>
  <c r="K13" i="5"/>
  <c r="F8" i="5"/>
  <c r="H8" i="5"/>
  <c r="H13" i="5"/>
  <c r="K10" i="5"/>
  <c r="G8" i="5"/>
  <c r="F9" i="5"/>
  <c r="D13" i="5"/>
  <c r="I10" i="5"/>
  <c r="E8" i="5"/>
  <c r="I9" i="5"/>
  <c r="J9" i="5"/>
  <c r="J11" i="5"/>
  <c r="H9" i="5"/>
  <c r="J12" i="5"/>
  <c r="D10" i="5"/>
  <c r="G13" i="5"/>
  <c r="J10" i="5"/>
  <c r="E11" i="5"/>
  <c r="D11" i="5"/>
  <c r="C13" i="5"/>
  <c r="C8" i="5"/>
  <c r="K8" i="5"/>
  <c r="D12" i="5"/>
  <c r="J13" i="5"/>
  <c r="J8" i="5"/>
  <c r="H12" i="5"/>
  <c r="C10" i="5"/>
  <c r="C11" i="5"/>
  <c r="G10" i="5"/>
  <c r="H11" i="5"/>
  <c r="G9" i="5"/>
  <c r="F10" i="5"/>
  <c r="E13" i="5"/>
  <c r="G11" i="5"/>
  <c r="E12" i="5"/>
  <c r="D8" i="5"/>
  <c r="K12" i="5"/>
  <c r="K11" i="5"/>
  <c r="D9" i="5"/>
  <c r="E9" i="5"/>
  <c r="I11" i="5"/>
  <c r="C9" i="5"/>
  <c r="F11" i="5"/>
  <c r="G12" i="5"/>
  <c r="K9" i="5"/>
  <c r="D43" i="9"/>
  <c r="G35" i="9"/>
  <c r="D58" i="9"/>
  <c r="D24" i="9"/>
  <c r="C38" i="9"/>
  <c r="G29" i="9"/>
  <c r="I52" i="9"/>
  <c r="H12" i="9"/>
  <c r="I30" i="9"/>
  <c r="G44" i="9"/>
  <c r="I43" i="9"/>
  <c r="G28" i="9"/>
  <c r="K53" i="9"/>
  <c r="J13" i="9"/>
  <c r="K33" i="9"/>
  <c r="E11" i="9"/>
  <c r="I38" i="9"/>
  <c r="H18" i="9"/>
  <c r="D30" i="9"/>
  <c r="F49" i="9"/>
  <c r="H48" i="9"/>
  <c r="H49" i="9"/>
  <c r="C51" i="9"/>
  <c r="I45" i="9"/>
  <c r="D35" i="9"/>
  <c r="F42" i="9"/>
  <c r="C49" i="9"/>
  <c r="F19" i="9"/>
  <c r="G51" i="9"/>
  <c r="F29" i="9"/>
  <c r="I42" i="9"/>
  <c r="K47" i="9"/>
  <c r="I51" i="9"/>
  <c r="E44" i="9"/>
  <c r="C36" i="9"/>
  <c r="I37" i="9"/>
  <c r="K38" i="9"/>
  <c r="F38" i="9"/>
  <c r="E37" i="9"/>
  <c r="F27" i="9"/>
  <c r="J58" i="9"/>
  <c r="E17" i="9"/>
  <c r="E15" i="9"/>
  <c r="J9" i="9"/>
  <c r="F26" i="9"/>
  <c r="C33" i="9"/>
  <c r="K58" i="9"/>
  <c r="C22" i="9"/>
  <c r="J22" i="9"/>
  <c r="G17" i="9"/>
  <c r="E31" i="9"/>
  <c r="F13" i="9"/>
  <c r="C57" i="9"/>
  <c r="D49" i="9"/>
  <c r="J49" i="9"/>
  <c r="K46" i="9"/>
  <c r="H44" i="9"/>
  <c r="J26" i="9"/>
  <c r="K43" i="9"/>
  <c r="J24" i="9"/>
  <c r="K28" i="9"/>
  <c r="J14" i="9"/>
  <c r="G16" i="9"/>
  <c r="K15" i="9"/>
  <c r="E47" i="9"/>
  <c r="C46" i="9"/>
  <c r="E9" i="9"/>
  <c r="H47" i="9"/>
  <c r="H54" i="9"/>
  <c r="I54" i="9"/>
  <c r="G49" i="9"/>
  <c r="K36" i="9"/>
  <c r="C59" i="9"/>
  <c r="J57" i="9"/>
  <c r="D52" i="9"/>
  <c r="F56" i="9"/>
  <c r="G43" i="9"/>
  <c r="F25" i="9"/>
  <c r="G30" i="9"/>
  <c r="J38" i="9"/>
  <c r="I27" i="9"/>
  <c r="J56" i="9"/>
  <c r="I19" i="9"/>
  <c r="H24" i="9"/>
  <c r="K29" i="9"/>
  <c r="G9" i="9"/>
  <c r="J43" i="9"/>
  <c r="F17" i="9"/>
  <c r="I20" i="9"/>
  <c r="H53" i="9"/>
  <c r="D11" i="9"/>
  <c r="E49" i="9"/>
  <c r="K30" i="9"/>
  <c r="I13" i="9"/>
  <c r="H14" i="9"/>
  <c r="C42" i="9"/>
  <c r="G22" i="9"/>
  <c r="E18" i="9"/>
  <c r="E21" i="9"/>
  <c r="E42" i="9"/>
  <c r="I39" i="9"/>
  <c r="I40" i="9"/>
  <c r="D39" i="9"/>
  <c r="E39" i="9"/>
  <c r="F11" i="9"/>
  <c r="K25" i="9"/>
  <c r="J45" i="9"/>
  <c r="F22" i="9"/>
  <c r="F14" i="9"/>
  <c r="E33" i="9"/>
  <c r="K42" i="9"/>
  <c r="H16" i="9"/>
  <c r="D34" i="9"/>
  <c r="F58" i="9"/>
  <c r="C56" i="9"/>
  <c r="I57" i="9"/>
  <c r="G18" i="9"/>
  <c r="K22" i="9"/>
  <c r="G46" i="9"/>
  <c r="I28" i="9"/>
  <c r="C29" i="9"/>
  <c r="D55" i="9"/>
  <c r="J33" i="9"/>
  <c r="F36" i="9"/>
  <c r="C53" i="9"/>
  <c r="D28" i="9"/>
  <c r="K49" i="9"/>
  <c r="F24" i="9"/>
  <c r="J37" i="9"/>
  <c r="K57" i="9"/>
  <c r="J25" i="9"/>
  <c r="J15" i="9"/>
  <c r="E48" i="9"/>
  <c r="F12" i="9"/>
  <c r="K54" i="9"/>
  <c r="D9" i="9"/>
  <c r="C19" i="9"/>
  <c r="E54" i="9"/>
  <c r="H55" i="9"/>
  <c r="E20" i="9"/>
  <c r="C17" i="9"/>
  <c r="G42" i="9"/>
  <c r="D15" i="9"/>
  <c r="I35" i="9"/>
  <c r="K21" i="9"/>
  <c r="I25" i="9"/>
  <c r="E22" i="9"/>
  <c r="H31" i="9"/>
  <c r="J34" i="9"/>
  <c r="D18" i="9"/>
  <c r="I49" i="9"/>
  <c r="J54" i="9"/>
  <c r="E46" i="9"/>
  <c r="J55" i="9"/>
  <c r="C26" i="9"/>
  <c r="H34" i="9"/>
  <c r="H13" i="9"/>
  <c r="D21" i="9"/>
  <c r="G52" i="9"/>
  <c r="D44" i="9"/>
  <c r="F45" i="9"/>
  <c r="J17" i="9"/>
  <c r="E51" i="9"/>
  <c r="E25" i="9"/>
  <c r="G39" i="9"/>
  <c r="D59" i="9"/>
  <c r="E16" i="9"/>
  <c r="C31" i="9"/>
  <c r="C44" i="9"/>
  <c r="D40" i="9"/>
  <c r="J16" i="9"/>
  <c r="J47" i="9"/>
  <c r="F47" i="9"/>
  <c r="C54" i="9"/>
  <c r="E35" i="9"/>
  <c r="I55" i="9"/>
  <c r="G56" i="9"/>
  <c r="F20" i="9"/>
  <c r="G11" i="9"/>
  <c r="H52" i="9"/>
  <c r="H28" i="9"/>
  <c r="C40" i="9"/>
  <c r="K37" i="9"/>
  <c r="D33" i="9"/>
  <c r="F53" i="9"/>
  <c r="H30" i="9"/>
  <c r="H37" i="9"/>
  <c r="I18" i="9"/>
  <c r="E36" i="9"/>
  <c r="J51" i="9"/>
  <c r="H17" i="9"/>
  <c r="J30" i="9"/>
  <c r="G38" i="9"/>
  <c r="H15" i="9"/>
  <c r="K26" i="9"/>
  <c r="D48" i="9"/>
  <c r="F52" i="9"/>
  <c r="I44" i="9"/>
  <c r="I36" i="9"/>
  <c r="H25" i="9"/>
  <c r="I29" i="9"/>
  <c r="F28" i="9"/>
  <c r="J20" i="9"/>
  <c r="K59" i="9"/>
  <c r="K48" i="9"/>
  <c r="C12" i="9"/>
  <c r="K35" i="9"/>
  <c r="K18" i="9"/>
  <c r="H27" i="9"/>
  <c r="C14" i="9"/>
  <c r="C21" i="9"/>
  <c r="D51" i="9"/>
  <c r="C24" i="9"/>
  <c r="I33" i="9"/>
  <c r="D47" i="9"/>
  <c r="F37" i="9"/>
  <c r="I12" i="9"/>
  <c r="K31" i="9"/>
  <c r="H38" i="9"/>
  <c r="J44" i="9"/>
  <c r="F57" i="9"/>
  <c r="F54" i="9"/>
  <c r="G45" i="9"/>
  <c r="J31" i="9"/>
  <c r="G40" i="9"/>
  <c r="J35" i="9"/>
  <c r="F46" i="9"/>
  <c r="C27" i="9"/>
  <c r="D26" i="9"/>
  <c r="G33" i="9"/>
  <c r="H51" i="9"/>
  <c r="D57" i="9"/>
  <c r="K11" i="9"/>
  <c r="C18" i="9"/>
  <c r="J39" i="9"/>
  <c r="D54" i="9"/>
  <c r="D36" i="9"/>
  <c r="G34" i="9"/>
  <c r="F48" i="9"/>
  <c r="G13" i="9"/>
  <c r="K44" i="9"/>
  <c r="K14" i="9"/>
  <c r="I15" i="9"/>
  <c r="E53" i="9"/>
  <c r="C39" i="9"/>
  <c r="D14" i="9"/>
  <c r="K40" i="9"/>
  <c r="K16" i="9"/>
  <c r="F30" i="9"/>
  <c r="K27" i="9"/>
  <c r="D46" i="9"/>
  <c r="I26" i="9"/>
  <c r="E24" i="9"/>
  <c r="K13" i="9"/>
  <c r="G20" i="9"/>
  <c r="G54" i="9"/>
  <c r="I53" i="9"/>
  <c r="H29" i="9"/>
  <c r="G12" i="9"/>
  <c r="C45" i="9"/>
  <c r="C9" i="9"/>
  <c r="C15" i="9"/>
  <c r="I16" i="9"/>
  <c r="G24" i="9"/>
  <c r="E38" i="9"/>
  <c r="C16" i="9"/>
  <c r="G59" i="9"/>
  <c r="K56" i="9"/>
  <c r="D20" i="9"/>
  <c r="K20" i="9"/>
  <c r="E59" i="9"/>
  <c r="H19" i="9"/>
  <c r="J46" i="9"/>
  <c r="K12" i="9"/>
  <c r="D27" i="9"/>
  <c r="F40" i="9"/>
  <c r="D45" i="9"/>
  <c r="J28" i="9"/>
  <c r="C28" i="9"/>
  <c r="K52" i="9"/>
  <c r="E34" i="9"/>
  <c r="J42" i="9"/>
  <c r="I17" i="9"/>
  <c r="E19" i="9"/>
  <c r="G58" i="9"/>
  <c r="D56" i="9"/>
  <c r="F39" i="9"/>
  <c r="E56" i="9"/>
  <c r="H22" i="9"/>
  <c r="C34" i="9"/>
  <c r="G47" i="9"/>
  <c r="D17" i="9"/>
  <c r="H46" i="9"/>
  <c r="I58" i="9"/>
  <c r="G27" i="9"/>
  <c r="J48" i="9"/>
  <c r="H21" i="9"/>
  <c r="D12" i="9"/>
  <c r="E14" i="9"/>
  <c r="I9" i="9"/>
  <c r="F16" i="9"/>
  <c r="C48" i="9"/>
  <c r="C20" i="9"/>
  <c r="J19" i="9"/>
  <c r="J53" i="9"/>
  <c r="H56" i="9"/>
  <c r="E28" i="9"/>
  <c r="G48" i="9"/>
  <c r="J11" i="9"/>
  <c r="E29" i="9"/>
  <c r="H33" i="9"/>
  <c r="F15" i="9"/>
  <c r="E52" i="9"/>
  <c r="J59" i="9"/>
  <c r="C30" i="9"/>
  <c r="C11" i="9"/>
  <c r="F34" i="9"/>
  <c r="E30" i="9"/>
  <c r="C35" i="9"/>
  <c r="D31" i="9"/>
  <c r="I22" i="9"/>
  <c r="E40" i="9"/>
  <c r="C47" i="9"/>
  <c r="D42" i="9"/>
  <c r="C43" i="9"/>
  <c r="F31" i="9"/>
  <c r="H20" i="9"/>
  <c r="I31" i="9"/>
  <c r="D38" i="9"/>
  <c r="E43" i="9"/>
  <c r="G26" i="9"/>
  <c r="G37" i="9"/>
  <c r="G21" i="9"/>
  <c r="G36" i="9"/>
  <c r="C58" i="9"/>
  <c r="K17" i="9"/>
  <c r="F51" i="9"/>
  <c r="J36" i="9"/>
  <c r="E45" i="9"/>
  <c r="H11" i="9"/>
  <c r="K19" i="9"/>
  <c r="C52" i="9"/>
  <c r="H35" i="9"/>
  <c r="D22" i="9"/>
  <c r="G57" i="9"/>
  <c r="G31" i="9"/>
  <c r="K45" i="9"/>
  <c r="E58" i="9"/>
  <c r="F35" i="9"/>
  <c r="F33" i="9"/>
  <c r="H58" i="9"/>
  <c r="G15" i="9"/>
  <c r="I59" i="9"/>
  <c r="F9" i="9"/>
  <c r="E26" i="9"/>
  <c r="K39" i="9"/>
  <c r="D13" i="9"/>
  <c r="I11" i="9"/>
  <c r="H43" i="9"/>
  <c r="H39" i="9"/>
  <c r="G19" i="9"/>
  <c r="F59" i="9"/>
  <c r="H9" i="9"/>
  <c r="H59" i="9"/>
  <c r="F55" i="9"/>
  <c r="J21" i="9"/>
  <c r="C55" i="9"/>
  <c r="I48" i="9"/>
  <c r="E12" i="9"/>
  <c r="C37" i="9"/>
  <c r="H57" i="9"/>
  <c r="J18" i="9"/>
  <c r="G53" i="9"/>
  <c r="C13" i="9"/>
  <c r="I21" i="9"/>
  <c r="C25" i="9"/>
  <c r="I46" i="9"/>
  <c r="D29" i="9"/>
  <c r="J52" i="9"/>
  <c r="I14" i="9"/>
  <c r="J12" i="9"/>
  <c r="J40" i="9"/>
  <c r="D19" i="9"/>
  <c r="J27" i="9"/>
  <c r="D53" i="9"/>
  <c r="I47" i="9"/>
  <c r="G14" i="9"/>
  <c r="F18" i="9"/>
  <c r="F21" i="9"/>
  <c r="D25" i="9"/>
  <c r="I34" i="9"/>
  <c r="E57" i="9"/>
  <c r="K51" i="9"/>
  <c r="H26" i="9"/>
  <c r="K9" i="9"/>
  <c r="G55" i="9"/>
  <c r="I56" i="9"/>
  <c r="E13" i="9"/>
  <c r="F43" i="9"/>
  <c r="H45" i="9"/>
  <c r="G25" i="9"/>
  <c r="I24" i="9"/>
  <c r="D37" i="9"/>
  <c r="K34" i="9"/>
  <c r="E55" i="9"/>
  <c r="H40" i="9"/>
  <c r="K24" i="9"/>
  <c r="F44" i="9"/>
  <c r="D16" i="9"/>
  <c r="H36" i="9"/>
  <c r="K55" i="9"/>
  <c r="J29" i="9"/>
  <c r="E27" i="9"/>
  <c r="H42" i="9"/>
  <c r="M10" i="5" l="1"/>
  <c r="M13" i="5"/>
  <c r="M11" i="5"/>
  <c r="M8" i="5"/>
  <c r="M9" i="5"/>
  <c r="M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tc={C2FC50E9-05CD-49E6-998E-3D8843F1B69E}</author>
  </authors>
  <commentList>
    <comment ref="M7" authorId="0" shapeId="0" xr:uid="{C2FC50E9-05CD-49E6-998E-3D8843F1B69E}">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<sst xmlns="http://schemas.openxmlformats.org/spreadsheetml/2006/main" count="1771" uniqueCount="201">
  <si>
    <t>Informe consumo de alimentacion fuera del hogar</t>
  </si>
  <si>
    <t>Principales variables</t>
  </si>
  <si>
    <t>Perfil sociodemografico</t>
  </si>
  <si>
    <t>Lugares y motivos de consumo</t>
  </si>
  <si>
    <t>Metodología</t>
  </si>
  <si>
    <t>Glosario Variables</t>
  </si>
  <si>
    <t>Conclusiones</t>
  </si>
  <si>
    <t>Informe consumo de alimentacion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</si>
  <si>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</si>
  <si>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</si>
  <si>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</si>
  <si>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</si>
  <si>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</si>
  <si>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</si>
  <si>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</si>
  <si>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</si>
  <si>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</si>
  <si>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</si>
  <si>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</si>
  <si>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</si>
  <si>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</si>
  <si>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</si>
  <si>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</si>
  <si>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</si>
  <si>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</si>
  <si>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</si>
  <si>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</si>
  <si>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</si>
  <si>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</si>
  <si>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</si>
  <si>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</si>
  <si>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</si>
  <si>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</si>
  <si>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</si>
  <si>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</si>
  <si>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</si>
  <si>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</si>
  <si>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Informe consumo alimentacion
fuera del hogar</t>
  </si>
  <si>
    <t>Metodología del panel de consumo alimentario fuera de hogares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</si>
  <si>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</si>
  <si>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KPI</t>
  </si>
  <si>
    <t>PERFIL - NOMECLATURA</t>
  </si>
  <si>
    <t>Motivos</t>
  </si>
  <si>
    <t>%POBLACION</t>
  </si>
  <si>
    <t>Volumen (Millones de consumiciones)</t>
  </si>
  <si>
    <t>VOLUMEN (miles Consumiciones)</t>
  </si>
  <si>
    <t>TotalAlimentacion</t>
  </si>
  <si>
    <t>DISTRIBUCION VOLUMEN X CRITERIO (Consumiciones)</t>
  </si>
  <si>
    <t>.T.Alimentos TOTAL ING</t>
  </si>
  <si>
    <t>T.ESPAÑA</t>
  </si>
  <si>
    <t>Volumen (Millones de kilos/litros)</t>
  </si>
  <si>
    <t>VOLUMEN (Miles kg ó litros)</t>
  </si>
  <si>
    <t>DISTRIBUCION VOLUMEN X CRITERIO (kg ó litros)</t>
  </si>
  <si>
    <t>BCN AM</t>
  </si>
  <si>
    <t>Valor (Millones de euros)</t>
  </si>
  <si>
    <t>VALOR (Miles Euros)</t>
  </si>
  <si>
    <t>Total Bebidas</t>
  </si>
  <si>
    <t>CONSUMO PER CAPITA (kg ó litros por individuo)</t>
  </si>
  <si>
    <t>REST.CAT ARAGON</t>
  </si>
  <si>
    <t>% Penetración (población 15-75 años)</t>
  </si>
  <si>
    <t>PENETRACION (%)</t>
  </si>
  <si>
    <t>Total Bebidas Frias</t>
  </si>
  <si>
    <t>LEVANTE</t>
  </si>
  <si>
    <t>Frecuencia (actos de consumo)</t>
  </si>
  <si>
    <t>FRECUENCIA COMPRA (Actos)</t>
  </si>
  <si>
    <t>Total Bebidas Calientes</t>
  </si>
  <si>
    <t>ANDALUCIA</t>
  </si>
  <si>
    <t>Consumo medio (consumiciones por consumidor)</t>
  </si>
  <si>
    <t>COMPRA MEDIA (Consumiciones)</t>
  </si>
  <si>
    <t>Total Aperitivos</t>
  </si>
  <si>
    <t>MDD AM</t>
  </si>
  <si>
    <t>Consumo medio (kilos/litros por consumidor)</t>
  </si>
  <si>
    <t>CONSUMO MEDIO (kg ó litros por consumidor)</t>
  </si>
  <si>
    <t>RTO CENTRO</t>
  </si>
  <si>
    <t>Consumo por acto (consumiciones)</t>
  </si>
  <si>
    <t>VOLUMEN POR ACTO (consumiciones)</t>
  </si>
  <si>
    <t>NORTE-CENTRO</t>
  </si>
  <si>
    <t>Consumo per cápita (kilos/litros por individuo)</t>
  </si>
  <si>
    <t>NOROESTE</t>
  </si>
  <si>
    <t>Gasto per cápita (euros por individuo)</t>
  </si>
  <si>
    <t>GASTO PER CAPITA (€ por individuo)</t>
  </si>
  <si>
    <t>&lt;2MIL</t>
  </si>
  <si>
    <t>Precio medio (€/kg o €/l)</t>
  </si>
  <si>
    <t>PRECIO MEDIO (kg ó litros)</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</si>
  <si>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</si>
  <si>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</si>
  <si>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</si>
  <si>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</si>
  <si>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</si>
  <si>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</si>
  <si>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</si>
  <si>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</si>
  <si>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</si>
  <si>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</si>
  <si>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</si>
  <si>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</si>
  <si>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</si>
  <si>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</si>
  <si>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</si>
  <si>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</si>
  <si>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</si>
  <si>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</si>
  <si>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</si>
  <si>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TRIM 2 21</t>
  </si>
  <si>
    <t>TRIM 3 21</t>
  </si>
  <si>
    <t>TRIM 4 21</t>
  </si>
  <si>
    <t>TRIM 1 22</t>
  </si>
  <si>
    <t>TRIM 2 22</t>
  </si>
  <si>
    <t>TRIM 3 22</t>
  </si>
  <si>
    <t>TRIM 4 22</t>
  </si>
  <si>
    <t>TRIM 1 23</t>
  </si>
  <si>
    <t>TRIM 2 23</t>
  </si>
  <si>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</si>
  <si>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</si>
  <si>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</si>
  <si>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</si>
  <si>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</si>
  <si>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</si>
  <si>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</si>
  <si>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</si>
  <si>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</si>
  <si>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</si>
  <si>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</si>
  <si>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</si>
  <si>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</si>
  <si>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</si>
  <si>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</si>
  <si>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</si>
  <si>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</si>
  <si>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</si>
  <si>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</si>
  <si>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</si>
  <si>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</si>
  <si>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</si>
  <si>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</si>
  <si>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</si>
  <si>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</si>
  <si>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</si>
  <si>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</si>
  <si>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</si>
  <si>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</si>
  <si>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</si>
  <si>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</si>
  <si>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</si>
  <si>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</si>
  <si>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</si>
  <si>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</si>
  <si>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</si>
  <si>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</si>
  <si>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</si>
  <si>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</si>
  <si>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</si>
  <si>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</si>
  <si>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</si>
  <si>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</si>
  <si>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</si>
  <si>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</si>
  <si>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Dimensión</t>
  </si>
  <si>
    <t>Total Alimentacion</t>
  </si>
  <si>
    <t>Perfil Sociodemografico</t>
  </si>
  <si>
    <t>Perfil de la categoría</t>
  </si>
  <si>
    <t xml:space="preserve">% Poblacion </t>
  </si>
  <si>
    <t>T.ESPAñA</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</si>
  <si>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</si>
  <si>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</si>
  <si>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Motivos y Lugares de Consumo</t>
  </si>
  <si>
    <t>Tda.Alimentacion/24 horas</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</si>
  <si>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</si>
  <si>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</si>
  <si>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</si>
  <si>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</si>
  <si>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</si>
  <si>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</si>
  <si>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</si>
  <si>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</si>
  <si>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</si>
  <si>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</si>
  <si>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</si>
  <si>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</si>
  <si>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</si>
  <si>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</si>
  <si>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</si>
  <si>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</si>
  <si>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</si>
  <si>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</si>
  <si>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</si>
  <si>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</si>
  <si>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</si>
  <si>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</si>
  <si>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</si>
  <si>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</si>
  <si>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</si>
  <si>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</si>
  <si>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</si>
  <si>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</si>
  <si>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</si>
  <si>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</si>
  <si>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</si>
  <si>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</si>
  <si>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El consumo extradoméstico frena el crecimiento experimentado tras la vuelta a la normalidad. A cierre del segundo trimestre del año 2023 el 92,4 % de los residentes en España ha consumido algún tipo de producto de alimentación o bebida fuera de casa, con un promedio de 28 actos de consumo por trimestre. Hay que destacar que estas cifras son menores a la era prepandemia. 
Se reduce el consumo de manera trasversal a todos los segmentos de alimentación, siendo especialmente relevante la caída en el consumo de alimentos, que se cifra en un 4,3 %, seguida de bebidas frías (4,1 %). Las bebidas calientes, por su parte consiguen crecer un 1,5 %, mientras que los aperitivos siguen la tendencia del mercado con un retroceso del 2,6 %. 
Se produce una caída generalizada por momentos de consumo, destacando momentos principales como comida (3,9 %) y cena (5,8 %), a pesar de que mantengan el liderazgo con casi el 60 % del volumen consumido fuera de casa. El desayuno, con una participación del 11,3 % del volumen consigue capturar un crecimiento del 8,1 % a cierre de trimestre. 
El establecimiento sigue siendo el lugar favorito para la compra y consumo de productos fuera de casa (71,1 %) que, no obstante, retrocede un 0,9 % con respecto al segundo trimestre de 2022. Si bien, se producen caídas más pronunciadas en otros lugares como en la calle (17,1 %) o en la propia casa (8,3 %) o en el trabajo (13,2 %). 
El consumo extradoméstico tiene un componente social, siendo el 33,4 % de las ocasiones generadas vinculadas al consumo con familia y el 25,3 % vinculado al consumo con amigos, a pesar de ello, retroceden un 9,7 % y 4,2 %, respectivamente. En contraste, crece el consumo extradoméstico en solitario en un 6,1 %, representando el 16,0 %. Cabe destacar también el aumento del consumo extradoméstico con compañeros de trabajo, que representa un 5,9 % del total, fruto de la vuelta a la normalidad. 
Los adultos de entre 35 a 49 años son los principales responsables de descenso del consumo extradoméstico, pasan de representar un 27,6 % a un 24,7 % del total, lo que conlleva un descenso volumétrico del 13,7 % menos de volumen consumidos.  En contraste, los adultos entre 25 a 34 años consumen un 8,5 % más de alimentos y bebidas fuera de casa, si bien su peso en el mercado es del 9,1 %, ya que más del 61,0 % del volumen se produce por adultos de más de 50 años. 
A nivel regional, la reducción del consumo extradoméstico es transversal a todas las regiones, a excepción del Resto de Cataluña y Aragón y Noroeste, que aumentan un 7,5 % y 20,4 %, respectivamente. Por su parte, Andalucía y el Norte-Centro son las regiones que más reducen el consumo extradoméstico (10,5 % y 12,7 %, respectivamente).</t>
  </si>
  <si>
    <t>Freno para el consumo extradoméstico con caída del 3,8 % en volumen durante el segundo trimestre del año 2023. El valor del mercado cierra siendo un 2,3 % superior.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</si>
</sst>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5"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
      <b/>
      <sz val="12"/>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double">
        <color indexed="64"/>
      </bottom>
      <diagonal/>
    </border>
    <border>
      <left style="thick">
        <color rgb="FF92AE29"/>
      </left>
      <right/>
      <top/>
      <bottom style="medium">
        <color indexed="64"/>
      </bottom>
      <diagonal/>
    </border>
    <border>
      <left/>
      <right/>
      <top/>
      <bottom style="medium">
        <color indexed="64"/>
      </bottom>
      <diagonal/>
    </border>
  </borders>
  <cellStyleXfs count="11">
    <xf numFmtId="0" fontId="0" fillId="0" borderId="0"/>
    <xf numFmtId="164" fontId="1" fillId="0" borderId="0" applyFont="0" applyFill="0" applyBorder="0" applyAlignment="0" applyProtection="0"/>
    <xf numFmtId="0" fontId="25" fillId="0" borderId="0" applyNumberFormat="0" applyFill="0" applyBorder="0" applyAlignment="0" applyProtection="0"/>
    <xf numFmtId="0" fontId="28" fillId="0" borderId="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cellStyleXfs>
  <cellXfs count="101">
    <xf numFmtId="0" fontId="0" fillId="0" borderId="0" xfId="0"/>
    <xf numFmtId="164" fontId="0" fillId="0" borderId="0" xfId="1" applyFont="1" applyFill="1"/>
    <xf numFmtId="164" fontId="0" fillId="0" borderId="0" xfId="1" applyFont="1"/>
    <xf numFmtId="0" fontId="0" fillId="0" borderId="0" xfId="0" applyAlignment="1">
      <alignment horizontal="left" indent="2"/>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5" fillId="0" borderId="0" xfId="1" applyNumberFormat="1" applyFont="1" applyBorder="1" applyAlignment="1">
      <alignment horizontal="right"/>
    </xf>
    <xf numFmtId="0" fontId="16" fillId="0" borderId="0" xfId="0" applyFont="1" applyAlignment="1">
      <alignment horizontal="right"/>
    </xf>
    <xf numFmtId="49" fontId="14"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164" fontId="17" fillId="0" borderId="0" xfId="1"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9" fillId="0" borderId="0" xfId="0" applyFont="1"/>
    <xf numFmtId="164" fontId="19" fillId="0" borderId="0" xfId="1" applyFont="1" applyFill="1" applyBorder="1"/>
    <xf numFmtId="164" fontId="20" fillId="0" borderId="0" xfId="1" applyFont="1" applyFill="1" applyBorder="1"/>
    <xf numFmtId="0" fontId="19" fillId="0" borderId="6" xfId="0" applyFont="1" applyBorder="1" applyAlignment="1">
      <alignment horizontal="left" indent="5"/>
    </xf>
    <xf numFmtId="0" fontId="6" fillId="0" borderId="0" xfId="0" applyFont="1" applyAlignment="1">
      <alignment vertical="center" wrapText="1"/>
    </xf>
    <xf numFmtId="0" fontId="26" fillId="0" borderId="0" xfId="0" applyFont="1" applyAlignment="1">
      <alignment vertical="center" wrapText="1"/>
    </xf>
    <xf numFmtId="0" fontId="26" fillId="0" borderId="0" xfId="0" applyFont="1" applyAlignment="1">
      <alignment vertical="center"/>
    </xf>
    <xf numFmtId="0" fontId="27"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5" fillId="0" borderId="0" xfId="0" applyFont="1" applyAlignment="1">
      <alignment horizontal="left"/>
    </xf>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0" xfId="0" applyFont="1"/>
    <xf numFmtId="0" fontId="5" fillId="0" borderId="12" xfId="0" applyFont="1" applyBorder="1"/>
    <xf numFmtId="0" fontId="5" fillId="0" borderId="4" xfId="0" applyFont="1" applyBorder="1"/>
    <xf numFmtId="0" fontId="5" fillId="0" borderId="8" xfId="0" applyFont="1" applyBorder="1"/>
    <xf numFmtId="0" fontId="21" fillId="0" borderId="0" xfId="0" applyFont="1" applyAlignment="1">
      <alignment vertical="center" wrapText="1"/>
    </xf>
    <xf numFmtId="0" fontId="5" fillId="0" borderId="0" xfId="0" applyFont="1" applyAlignment="1" applyProtection="1">
      <alignment horizontal="left" indent="2"/>
      <protection locked="0"/>
    </xf>
    <xf numFmtId="0" fontId="5" fillId="0" borderId="0" xfId="0" applyFont="1" applyProtection="1">
      <protection locked="0"/>
    </xf>
    <xf numFmtId="0" fontId="23" fillId="0" borderId="0" xfId="0" applyFont="1" applyAlignment="1">
      <alignment horizontal="left"/>
    </xf>
    <xf numFmtId="49" fontId="23" fillId="0" borderId="0" xfId="0" applyNumberFormat="1" applyFont="1" applyAlignment="1">
      <alignment horizontal="left"/>
    </xf>
    <xf numFmtId="0" fontId="21" fillId="0" borderId="0" xfId="0" applyFont="1" applyAlignment="1" applyProtection="1">
      <alignment vertical="center" wrapText="1"/>
      <protection hidden="1"/>
    </xf>
    <xf numFmtId="0" fontId="5" fillId="0" borderId="0" xfId="0" applyFont="1" applyAlignment="1">
      <alignment horizontal="left" indent="2"/>
    </xf>
    <xf numFmtId="0" fontId="13" fillId="0" borderId="0" xfId="0" applyFont="1" applyAlignment="1" applyProtection="1">
      <alignment horizontal="center" vertical="center"/>
      <protection hidden="1"/>
    </xf>
    <xf numFmtId="0" fontId="19" fillId="0" borderId="0" xfId="0" applyFont="1" applyAlignment="1">
      <alignment horizontal="left" indent="3"/>
    </xf>
    <xf numFmtId="0" fontId="19" fillId="0" borderId="0" xfId="0" quotePrefix="1" applyFont="1" applyAlignment="1">
      <alignment horizontal="left" indent="3"/>
    </xf>
    <xf numFmtId="164" fontId="0" fillId="0" borderId="0" xfId="1" applyFont="1" applyBorder="1"/>
    <xf numFmtId="0" fontId="19" fillId="0" borderId="0" xfId="0" applyFont="1" applyAlignment="1">
      <alignment horizontal="left" indent="5"/>
    </xf>
    <xf numFmtId="0" fontId="31" fillId="0" borderId="0" xfId="0" applyFont="1"/>
    <xf numFmtId="164" fontId="19" fillId="0" borderId="0" xfId="1" applyFont="1" applyBorder="1"/>
    <xf numFmtId="165" fontId="19" fillId="0" borderId="18" xfId="1" applyNumberFormat="1" applyFont="1" applyFill="1" applyBorder="1" applyProtection="1">
      <protection hidden="1"/>
    </xf>
    <xf numFmtId="165" fontId="19" fillId="0" borderId="0" xfId="1" applyNumberFormat="1" applyFont="1" applyFill="1" applyBorder="1" applyProtection="1">
      <protection hidden="1"/>
    </xf>
    <xf numFmtId="164" fontId="9" fillId="3" borderId="10" xfId="0" applyNumberFormat="1"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wrapText="1"/>
      <protection hidden="1"/>
    </xf>
    <xf numFmtId="165" fontId="19" fillId="0" borderId="13" xfId="1" applyNumberFormat="1" applyFont="1" applyFill="1" applyBorder="1" applyProtection="1">
      <protection hidden="1"/>
    </xf>
    <xf numFmtId="165" fontId="19" fillId="0" borderId="14" xfId="1" applyNumberFormat="1" applyFont="1" applyFill="1" applyBorder="1" applyProtection="1">
      <protection hidden="1"/>
    </xf>
    <xf numFmtId="165" fontId="19" fillId="0" borderId="5" xfId="1" applyNumberFormat="1" applyFont="1" applyFill="1" applyBorder="1" applyProtection="1">
      <protection hidden="1"/>
    </xf>
    <xf numFmtId="165" fontId="19" fillId="0" borderId="15" xfId="1" applyNumberFormat="1" applyFont="1" applyFill="1" applyBorder="1" applyProtection="1">
      <protection hidden="1"/>
    </xf>
    <xf numFmtId="165" fontId="19" fillId="0" borderId="2" xfId="1" applyNumberFormat="1" applyFont="1" applyFill="1" applyBorder="1" applyProtection="1">
      <protection hidden="1"/>
    </xf>
    <xf numFmtId="165" fontId="19" fillId="0" borderId="16" xfId="1" applyNumberFormat="1" applyFont="1" applyFill="1" applyBorder="1" applyProtection="1">
      <protection hidden="1"/>
    </xf>
    <xf numFmtId="165" fontId="19" fillId="0" borderId="9" xfId="1" applyNumberFormat="1" applyFont="1" applyFill="1" applyBorder="1" applyProtection="1">
      <protection hidden="1"/>
    </xf>
    <xf numFmtId="165" fontId="19" fillId="0" borderId="17" xfId="1" applyNumberFormat="1" applyFont="1" applyFill="1" applyBorder="1" applyProtection="1">
      <protection hidden="1"/>
    </xf>
    <xf numFmtId="165" fontId="20" fillId="0" borderId="5" xfId="1" applyNumberFormat="1" applyFont="1" applyFill="1" applyBorder="1" applyProtection="1">
      <protection hidden="1"/>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24" fillId="0" borderId="0" xfId="0" applyFont="1" applyAlignment="1" applyProtection="1">
      <alignment horizontal="left" indent="5"/>
      <protection locked="0"/>
    </xf>
    <xf numFmtId="0" fontId="18" fillId="0" borderId="0" xfId="0" applyFont="1" applyAlignment="1">
      <alignment horizontal="left"/>
    </xf>
    <xf numFmtId="0" fontId="33" fillId="0" borderId="0" xfId="2" applyFont="1" applyAlignment="1">
      <alignment horizontal="left" vertical="center"/>
    </xf>
    <xf numFmtId="0" fontId="7" fillId="0" borderId="19" xfId="0" applyFont="1" applyBorder="1" applyAlignment="1" applyProtection="1">
      <alignment vertical="center" wrapText="1"/>
      <protection locked="0"/>
    </xf>
    <xf numFmtId="0" fontId="7" fillId="0" borderId="19" xfId="0" applyFont="1" applyBorder="1" applyAlignment="1">
      <alignment vertical="center" wrapText="1"/>
    </xf>
    <xf numFmtId="0" fontId="0" fillId="0" borderId="21" xfId="0" applyBorder="1"/>
    <xf numFmtId="0" fontId="5" fillId="0" borderId="0" xfId="0" applyFont="1" applyAlignment="1" applyProtection="1">
      <alignment horizontal="left"/>
      <protection locked="0"/>
    </xf>
    <xf numFmtId="0" fontId="19" fillId="0" borderId="0" xfId="0" applyFont="1" applyProtection="1">
      <protection locked="0"/>
    </xf>
    <xf numFmtId="164" fontId="22" fillId="3" borderId="1" xfId="0" applyNumberFormat="1"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164" fontId="19" fillId="0" borderId="2" xfId="1" applyFont="1" applyFill="1" applyBorder="1" applyProtection="1">
      <protection locked="0"/>
    </xf>
    <xf numFmtId="167" fontId="19" fillId="0" borderId="2" xfId="1" applyNumberFormat="1" applyFont="1" applyFill="1" applyBorder="1" applyAlignment="1" applyProtection="1">
      <alignment horizontal="center"/>
      <protection locked="0"/>
    </xf>
    <xf numFmtId="164" fontId="0" fillId="0" borderId="0" xfId="0" applyNumberFormat="1" applyProtection="1">
      <protection locked="0"/>
    </xf>
    <xf numFmtId="0" fontId="18" fillId="0" borderId="0" xfId="0" applyFont="1" applyAlignment="1" applyProtection="1">
      <alignment horizontal="left" indent="8"/>
      <protection locked="0"/>
    </xf>
    <xf numFmtId="0" fontId="0" fillId="0" borderId="0" xfId="0" applyAlignment="1" applyProtection="1">
      <alignment horizontal="left" indent="11"/>
      <protection locked="0"/>
    </xf>
    <xf numFmtId="164" fontId="0" fillId="3" borderId="0" xfId="1" applyFont="1" applyFill="1" applyBorder="1"/>
    <xf numFmtId="164" fontId="19" fillId="3" borderId="0" xfId="1" applyFont="1" applyFill="1" applyBorder="1"/>
    <xf numFmtId="0" fontId="34" fillId="0" borderId="19" xfId="0" applyFont="1" applyBorder="1" applyAlignment="1">
      <alignment vertical="center" wrapText="1"/>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33" fillId="0" borderId="0" xfId="0" applyFont="1" applyAlignment="1">
      <alignment horizontal="center" vertical="center" wrapText="1"/>
    </xf>
    <xf numFmtId="0" fontId="29"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L$3:$L$5" noThreeD="1" sel="1" val="0"/>
</file>

<file path=xl/ctrlProps/ctrlProp3.xml><?xml version="1.0" encoding="utf-8"?>
<formControlPr xmlns="http://schemas.microsoft.com/office/spreadsheetml/2009/9/main" objectType="Drop" dropStyle="combo" dx="22" fmlaLink="D7" fmlaRange="DESPLEGABLES!$G$3:$G$8" noThreeD="1" sel="1" val="0"/>
</file>

<file path=xl/ctrlProps/ctrlProp4.xml><?xml version="1.0" encoding="utf-8"?>
<formControlPr xmlns="http://schemas.microsoft.com/office/spreadsheetml/2009/9/main" objectType="Drop" dropStyle="combo" dx="22" fmlaLink="A8" fmlaRange="DESPLEGABLES!$L$3:$L$5" noThreeD="1" sel="1" val="0"/>
</file>

<file path=xl/ctrlProps/ctrlProp5.xml><?xml version="1.0" encoding="utf-8"?>
<formControlPr xmlns="http://schemas.microsoft.com/office/spreadsheetml/2009/9/main" objectType="Drop" dropStyle="combo" dx="31" fmlaLink="$C$6" fmlaRange="DESPLEGABLES!$G$3:$G$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 Id="rId6"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590355</xdr:colOff>
      <xdr:row>4</xdr:row>
      <xdr:rowOff>134448</xdr:rowOff>
    </xdr:from>
    <xdr:to>
      <xdr:col>15</xdr:col>
      <xdr:colOff>145220</xdr:colOff>
      <xdr:row>12</xdr:row>
      <xdr:rowOff>170804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62355" y="1386305"/>
          <a:ext cx="6412865" cy="3723892"/>
        </a:xfrm>
        <a:prstGeom prst="rect">
          <a:avLst/>
        </a:prstGeom>
      </xdr:spPr>
    </xdr:pic>
    <xdr:clientData/>
  </xdr:twoCellAnchor>
  <xdr:twoCellAnchor editAs="oneCell">
    <xdr:from>
      <xdr:col>0</xdr:col>
      <xdr:colOff>108857</xdr:colOff>
      <xdr:row>0</xdr:row>
      <xdr:rowOff>130628</xdr:rowOff>
    </xdr:from>
    <xdr:to>
      <xdr:col>2</xdr:col>
      <xdr:colOff>454270</xdr:colOff>
      <xdr:row>0</xdr:row>
      <xdr:rowOff>643919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08857" y="130628"/>
          <a:ext cx="1869413" cy="513291"/>
        </a:xfrm>
        <a:prstGeom prst="rect">
          <a:avLst/>
        </a:prstGeom>
      </xdr:spPr>
    </xdr:pic>
    <xdr:clientData/>
  </xdr:twoCellAnchor>
  <xdr:twoCellAnchor editAs="oneCell">
    <xdr:from>
      <xdr:col>12</xdr:col>
      <xdr:colOff>354726</xdr:colOff>
      <xdr:row>0</xdr:row>
      <xdr:rowOff>117929</xdr:rowOff>
    </xdr:from>
    <xdr:to>
      <xdr:col>15</xdr:col>
      <xdr:colOff>292827</xdr:colOff>
      <xdr:row>0</xdr:row>
      <xdr:rowOff>615345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98726" y="117929"/>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620181</xdr:colOff>
      <xdr:row>0</xdr:row>
      <xdr:rowOff>485775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0</xdr:col>
      <xdr:colOff>76199</xdr:colOff>
      <xdr:row>0</xdr:row>
      <xdr:rowOff>66676</xdr:rowOff>
    </xdr:from>
    <xdr:to>
      <xdr:col>1</xdr:col>
      <xdr:colOff>620181</xdr:colOff>
      <xdr:row>0</xdr:row>
      <xdr:rowOff>485775</xdr:rowOff>
    </xdr:to>
    <xdr:pic>
      <xdr:nvPicPr>
        <xdr:cNvPr id="4" name="Imagen 3">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6176738</xdr:colOff>
      <xdr:row>0</xdr:row>
      <xdr:rowOff>179295</xdr:rowOff>
    </xdr:from>
    <xdr:to>
      <xdr:col>2</xdr:col>
      <xdr:colOff>130950</xdr:colOff>
      <xdr:row>0</xdr:row>
      <xdr:rowOff>608786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6266385" y="179295"/>
          <a:ext cx="1809162" cy="429491"/>
        </a:xfrm>
        <a:prstGeom prst="rect">
          <a:avLst/>
        </a:prstGeom>
      </xdr:spPr>
    </xdr:pic>
    <xdr:clientData/>
  </xdr:twoCellAnchor>
  <xdr:twoCellAnchor editAs="oneCell">
    <xdr:from>
      <xdr:col>1</xdr:col>
      <xdr:colOff>636601</xdr:colOff>
      <xdr:row>0</xdr:row>
      <xdr:rowOff>78454</xdr:rowOff>
    </xdr:from>
    <xdr:to>
      <xdr:col>1</xdr:col>
      <xdr:colOff>2350052</xdr:colOff>
      <xdr:row>0</xdr:row>
      <xdr:rowOff>478665</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stretch>
          <a:fillRect/>
        </a:stretch>
      </xdr:blipFill>
      <xdr:spPr>
        <a:xfrm>
          <a:off x="727315" y="78454"/>
          <a:ext cx="1713451" cy="400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520207</xdr:colOff>
      <xdr:row>0</xdr:row>
      <xdr:rowOff>179091</xdr:rowOff>
    </xdr:from>
    <xdr:to>
      <xdr:col>1</xdr:col>
      <xdr:colOff>2226236</xdr:colOff>
      <xdr:row>0</xdr:row>
      <xdr:rowOff>567765</xdr:rowOff>
    </xdr:to>
    <xdr:pic>
      <xdr:nvPicPr>
        <xdr:cNvPr id="85" name="Imagen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
        <a:stretch>
          <a:fillRect/>
        </a:stretch>
      </xdr:blipFill>
      <xdr:spPr>
        <a:xfrm>
          <a:off x="609854" y="179091"/>
          <a:ext cx="1706029" cy="388674"/>
        </a:xfrm>
        <a:prstGeom prst="rect">
          <a:avLst/>
        </a:prstGeom>
      </xdr:spPr>
    </xdr:pic>
    <xdr:clientData/>
  </xdr:twoCellAnchor>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006071"/>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76198</xdr:colOff>
      <xdr:row>0</xdr:row>
      <xdr:rowOff>66676</xdr:rowOff>
    </xdr:from>
    <xdr:to>
      <xdr:col>1</xdr:col>
      <xdr:colOff>597308</xdr:colOff>
      <xdr:row>0</xdr:row>
      <xdr:rowOff>470647</xdr:rowOff>
    </xdr:to>
    <xdr:pic>
      <xdr:nvPicPr>
        <xdr:cNvPr id="82" name="Imagen 81">
          <a:hlinkClick xmlns:r="http://schemas.openxmlformats.org/officeDocument/2006/relationships" r:id="rId2"/>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8" y="66676"/>
          <a:ext cx="610757" cy="403971"/>
        </a:xfrm>
        <a:prstGeom prst="rect">
          <a:avLst/>
        </a:prstGeom>
      </xdr:spPr>
    </xdr:pic>
    <xdr:clientData/>
  </xdr:twoCellAnchor>
  <xdr:twoCellAnchor editAs="oneCell">
    <xdr:from>
      <xdr:col>1</xdr:col>
      <xdr:colOff>6417234</xdr:colOff>
      <xdr:row>0</xdr:row>
      <xdr:rowOff>72079</xdr:rowOff>
    </xdr:from>
    <xdr:to>
      <xdr:col>2</xdr:col>
      <xdr:colOff>4239</xdr:colOff>
      <xdr:row>0</xdr:row>
      <xdr:rowOff>564064</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6506881" y="72079"/>
          <a:ext cx="1740405" cy="4919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296332</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1298725</xdr:colOff>
      <xdr:row>0</xdr:row>
      <xdr:rowOff>45358</xdr:rowOff>
    </xdr:from>
    <xdr:to>
      <xdr:col>9</xdr:col>
      <xdr:colOff>314215</xdr:colOff>
      <xdr:row>0</xdr:row>
      <xdr:rowOff>550778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7068154" y="45358"/>
          <a:ext cx="1827632" cy="505420"/>
        </a:xfrm>
        <a:prstGeom prst="rect">
          <a:avLst/>
        </a:prstGeom>
      </xdr:spPr>
    </xdr:pic>
    <xdr:clientData/>
  </xdr:twoCellAnchor>
  <xdr:twoCellAnchor editAs="oneCell">
    <xdr:from>
      <xdr:col>1</xdr:col>
      <xdr:colOff>390071</xdr:colOff>
      <xdr:row>0</xdr:row>
      <xdr:rowOff>125493</xdr:rowOff>
    </xdr:from>
    <xdr:to>
      <xdr:col>4</xdr:col>
      <xdr:colOff>180219</xdr:colOff>
      <xdr:row>0</xdr:row>
      <xdr:rowOff>606714</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825500" y="125493"/>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833437</xdr:colOff>
      <xdr:row>0</xdr:row>
      <xdr:rowOff>433221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50800</xdr:colOff>
          <xdr:row>4</xdr:row>
          <xdr:rowOff>177800</xdr:rowOff>
        </xdr:from>
        <xdr:to>
          <xdr:col>1</xdr:col>
          <xdr:colOff>266700</xdr:colOff>
          <xdr:row>6</xdr:row>
          <xdr:rowOff>114300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807958</xdr:colOff>
      <xdr:row>0</xdr:row>
      <xdr:rowOff>42334</xdr:rowOff>
    </xdr:from>
    <xdr:to>
      <xdr:col>14</xdr:col>
      <xdr:colOff>18638</xdr:colOff>
      <xdr:row>1</xdr:row>
      <xdr:rowOff>417</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5561125" y="42334"/>
          <a:ext cx="2047013" cy="571916"/>
        </a:xfrm>
        <a:prstGeom prst="rect">
          <a:avLst/>
        </a:prstGeom>
      </xdr:spPr>
    </xdr:pic>
    <xdr:clientData/>
  </xdr:twoCellAnchor>
  <xdr:twoCellAnchor editAs="oneCell">
    <xdr:from>
      <xdr:col>0</xdr:col>
      <xdr:colOff>1344083</xdr:colOff>
      <xdr:row>0</xdr:row>
      <xdr:rowOff>44205</xdr:rowOff>
    </xdr:from>
    <xdr:to>
      <xdr:col>1</xdr:col>
      <xdr:colOff>3999</xdr:colOff>
      <xdr:row>0</xdr:row>
      <xdr:rowOff>602854</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344083" y="44205"/>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12700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77106</xdr:colOff>
      <xdr:row>0</xdr:row>
      <xdr:rowOff>72572</xdr:rowOff>
    </xdr:from>
    <xdr:to>
      <xdr:col>12</xdr:col>
      <xdr:colOff>828717</xdr:colOff>
      <xdr:row>1</xdr:row>
      <xdr:rowOff>27782</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12613820" y="72572"/>
          <a:ext cx="2024786" cy="575242"/>
        </a:xfrm>
        <a:prstGeom prst="rect">
          <a:avLst/>
        </a:prstGeom>
      </xdr:spPr>
    </xdr:pic>
    <xdr:clientData/>
  </xdr:twoCellAnchor>
  <xdr:twoCellAnchor editAs="oneCell">
    <xdr:from>
      <xdr:col>0</xdr:col>
      <xdr:colOff>1406072</xdr:colOff>
      <xdr:row>0</xdr:row>
      <xdr:rowOff>82456</xdr:rowOff>
    </xdr:from>
    <xdr:to>
      <xdr:col>2</xdr:col>
      <xdr:colOff>189208</xdr:colOff>
      <xdr:row>1</xdr:row>
      <xdr:rowOff>21073</xdr:rowOff>
    </xdr:to>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a:stretch>
          <a:fillRect/>
        </a:stretch>
      </xdr:blipFill>
      <xdr:spPr>
        <a:xfrm>
          <a:off x="1406072" y="82456"/>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101600</xdr:colOff>
          <xdr:row>5</xdr:row>
          <xdr:rowOff>241300</xdr:rowOff>
        </xdr:from>
        <xdr:to>
          <xdr:col>1</xdr:col>
          <xdr:colOff>387350</xdr:colOff>
          <xdr:row>6</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5</xdr:row>
          <xdr:rowOff>247650</xdr:rowOff>
        </xdr:from>
        <xdr:to>
          <xdr:col>5</xdr:col>
          <xdr:colOff>0</xdr:colOff>
          <xdr:row>6</xdr:row>
          <xdr:rowOff>196850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886730</xdr:colOff>
      <xdr:row>0</xdr:row>
      <xdr:rowOff>63915</xdr:rowOff>
    </xdr:from>
    <xdr:to>
      <xdr:col>10</xdr:col>
      <xdr:colOff>669061</xdr:colOff>
      <xdr:row>1</xdr:row>
      <xdr:rowOff>20032</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618230" y="63915"/>
          <a:ext cx="2013902" cy="572974"/>
        </a:xfrm>
        <a:prstGeom prst="rect">
          <a:avLst/>
        </a:prstGeom>
      </xdr:spPr>
    </xdr:pic>
    <xdr:clientData/>
  </xdr:twoCellAnchor>
  <xdr:twoCellAnchor editAs="oneCell">
    <xdr:from>
      <xdr:col>0</xdr:col>
      <xdr:colOff>1415143</xdr:colOff>
      <xdr:row>0</xdr:row>
      <xdr:rowOff>0</xdr:rowOff>
    </xdr:from>
    <xdr:to>
      <xdr:col>1</xdr:col>
      <xdr:colOff>294286</xdr:colOff>
      <xdr:row>0</xdr:row>
      <xdr:rowOff>553357</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415143" y="0"/>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5845E761-CE42-43A7-8ADE-1B0DF49DD719}"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5845E761-CE42-43A7-8ADE-1B0DF49DD719}" id="{C2FC50E9-05CD-49E6-998E-3D8843F1B69E}">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92" t="s">
        <v>0</v>
      </c>
      <c r="B1" s="92"/>
      <c r="C1" s="92"/>
      <c r="D1" s="92"/>
      <c r="E1" s="92"/>
      <c r="F1" s="92"/>
      <c r="G1" s="92"/>
      <c r="H1" s="92"/>
      <c r="I1" s="92"/>
      <c r="J1" s="92"/>
      <c r="K1" s="92"/>
      <c r="L1" s="92"/>
      <c r="M1" s="92"/>
      <c r="N1" s="92"/>
      <c r="O1" s="92"/>
      <c r="P1" s="92"/>
    </row>
    <row r="5" spans="1:16" ht="55" customHeight="1" x14ac:dyDescent="0.35">
      <c r="B5" s="76" t="s">
        <v>1</v>
      </c>
    </row>
    <row r="6" spans="1:16" ht="55" customHeight="1" x14ac:dyDescent="0.35">
      <c r="B6" s="76" t="s">
        <v>2</v>
      </c>
    </row>
    <row r="7" spans="1:16" ht="55" customHeight="1" x14ac:dyDescent="0.35">
      <c r="B7" s="76" t="s">
        <v>3</v>
      </c>
    </row>
    <row r="8" spans="1:16" ht="19" customHeight="1" x14ac:dyDescent="0.35">
      <c r="B8" s="76"/>
    </row>
    <row r="9" spans="1:16" ht="26" x14ac:dyDescent="0.35">
      <c r="B9" s="76" t="s">
        <v>4</v>
      </c>
    </row>
    <row r="10" spans="1:16" ht="26" x14ac:dyDescent="0.35">
      <c r="B10" s="76"/>
    </row>
    <row r="11" spans="1:16" ht="26" x14ac:dyDescent="0.35">
      <c r="B11" s="76" t="s">
        <v>5</v>
      </c>
    </row>
    <row r="12" spans="1:16" ht="26" x14ac:dyDescent="0.35">
      <c r="B12" s="76"/>
    </row>
    <row r="13" spans="1:16" ht="26" x14ac:dyDescent="0.35">
      <c r="B13" s="76" t="s">
        <v>6</v>
      </c>
    </row>
    <row r="36"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FDAEEAF9-5F82-43DC-A5BE-3D2745E43FE3}"/>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0"/>
  <sheetViews>
    <sheetView showGridLines="0" showRowColHeaders="0" zoomScale="70" zoomScaleNormal="70" workbookViewId="0">
      <selection activeCell="J48" sqref="J48"/>
    </sheetView>
  </sheetViews>
  <sheetFormatPr baseColWidth="10" defaultColWidth="11.453125"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4" ht="48.75" customHeight="1" x14ac:dyDescent="0.35">
      <c r="A1" s="99" t="s">
        <v>0</v>
      </c>
      <c r="B1" s="99"/>
      <c r="C1" s="100"/>
      <c r="D1" s="100"/>
      <c r="E1" s="100"/>
      <c r="F1" s="100"/>
      <c r="G1" s="100"/>
      <c r="H1" s="100"/>
      <c r="I1" s="100"/>
      <c r="J1" s="100"/>
      <c r="K1" s="100"/>
      <c r="L1" s="100"/>
      <c r="M1" s="100"/>
      <c r="N1" s="100"/>
    </row>
    <row r="2" spans="1:14" x14ac:dyDescent="0.35">
      <c r="A2" s="36">
        <v>2</v>
      </c>
      <c r="B2" s="39"/>
    </row>
    <row r="3" spans="1:14" ht="12.75" customHeight="1" x14ac:dyDescent="0.35">
      <c r="A3" s="36">
        <v>3</v>
      </c>
      <c r="B3" s="39"/>
    </row>
    <row r="4" spans="1:14" ht="19" thickBot="1" x14ac:dyDescent="0.4">
      <c r="A4" s="77" t="s">
        <v>159</v>
      </c>
      <c r="B4" s="43"/>
    </row>
    <row r="5" spans="1:14" ht="15" thickTop="1" x14ac:dyDescent="0.35">
      <c r="A5" s="4" t="s">
        <v>160</v>
      </c>
      <c r="B5" s="44"/>
      <c r="C5" s="5"/>
      <c r="D5" s="5"/>
      <c r="E5" s="5"/>
      <c r="F5" s="5"/>
      <c r="G5" s="5"/>
      <c r="H5" s="5"/>
      <c r="I5" s="5"/>
      <c r="J5" s="5"/>
      <c r="K5" s="5"/>
      <c r="L5" s="5"/>
      <c r="M5" s="5"/>
      <c r="N5" s="5"/>
    </row>
    <row r="6" spans="1:14" s="8" customFormat="1" x14ac:dyDescent="0.35">
      <c r="A6" s="6"/>
      <c r="B6" s="37"/>
      <c r="C6" s="6"/>
      <c r="D6" s="6"/>
      <c r="E6" s="6"/>
      <c r="F6" s="7"/>
      <c r="G6" s="7"/>
      <c r="H6" s="7"/>
      <c r="I6" s="7"/>
      <c r="J6" s="7"/>
      <c r="K6" s="7"/>
      <c r="L6" s="7"/>
      <c r="M6" s="7"/>
      <c r="N6" s="7"/>
    </row>
    <row r="7" spans="1:14" s="8" customFormat="1" ht="39.75" customHeight="1" x14ac:dyDescent="0.35">
      <c r="A7" s="9">
        <v>1</v>
      </c>
      <c r="B7" s="37"/>
      <c r="C7" s="10">
        <v>0</v>
      </c>
      <c r="D7" s="37">
        <v>1</v>
      </c>
      <c r="E7" s="37" t="str">
        <f>VLOOKUP(D7,DESPLEGABLES!$F$3:$G$74,2,0)</f>
        <v>TotalAlimentacion</v>
      </c>
      <c r="F7" s="45"/>
      <c r="G7" s="45"/>
      <c r="H7" s="45"/>
      <c r="I7" s="45"/>
      <c r="J7" s="45"/>
      <c r="K7" s="45"/>
      <c r="L7" s="45"/>
      <c r="M7" s="45"/>
      <c r="N7" s="7"/>
    </row>
    <row r="8" spans="1:14" s="8" customFormat="1" ht="16.5" customHeight="1" x14ac:dyDescent="0.35">
      <c r="A8" s="7"/>
      <c r="B8" s="45"/>
      <c r="C8" s="45">
        <v>5</v>
      </c>
      <c r="D8" s="45">
        <v>6</v>
      </c>
      <c r="E8" s="45">
        <v>7</v>
      </c>
      <c r="F8" s="45">
        <v>8</v>
      </c>
      <c r="G8" s="45">
        <v>9</v>
      </c>
      <c r="H8" s="45">
        <v>10</v>
      </c>
      <c r="I8" s="45">
        <v>11</v>
      </c>
      <c r="J8" s="45">
        <v>12</v>
      </c>
      <c r="K8" s="45">
        <v>13</v>
      </c>
      <c r="L8" s="45"/>
      <c r="M8" s="45"/>
      <c r="N8" s="7"/>
    </row>
    <row r="9" spans="1:14" ht="24" customHeight="1" x14ac:dyDescent="0.35">
      <c r="A9" s="38" t="str">
        <f>VLOOKUP(A7,DESPLEGABLES!K3:L5,2,0)</f>
        <v>DISTRIBUCION VOLUMEN X CRITERIO (Consumiciones)</v>
      </c>
      <c r="B9" s="38"/>
      <c r="C9" s="59" t="str">
        <f>KPI!C7</f>
        <v>TRIM 2 21</v>
      </c>
      <c r="D9" s="59" t="str">
        <f>KPI!D7</f>
        <v>TRIM 3 21</v>
      </c>
      <c r="E9" s="59" t="str">
        <f>KPI!E7</f>
        <v>TRIM 4 21</v>
      </c>
      <c r="F9" s="59" t="str">
        <f>KPI!F7</f>
        <v>TRIM 1 22</v>
      </c>
      <c r="G9" s="59" t="str">
        <f>KPI!G7</f>
        <v>TRIM 2 22</v>
      </c>
      <c r="H9" s="59" t="str">
        <f>KPI!H7</f>
        <v>TRIM 3 22</v>
      </c>
      <c r="I9" s="59" t="str">
        <f>KPI!I7</f>
        <v>TRIM 4 22</v>
      </c>
      <c r="J9" s="59" t="str">
        <f>KPI!J7</f>
        <v>TRIM 1 23</v>
      </c>
      <c r="K9" s="59" t="str">
        <f>KPI!K7</f>
        <v>TRIM 2 23</v>
      </c>
      <c r="L9" s="11"/>
      <c r="M9" s="60" t="s">
        <v>161</v>
      </c>
    </row>
    <row r="10" spans="1:14" x14ac:dyDescent="0.35">
      <c r="A10" s="22" t="s">
        <v>49</v>
      </c>
      <c r="B10" s="40" t="s">
        <v>162</v>
      </c>
      <c r="C10" s="61">
        <f>VLOOKUP($A$9&amp;$E$7&amp;$A10,PERFIL_DATOS!$A:$M,C$8,0)</f>
        <v>100</v>
      </c>
      <c r="D10" s="61">
        <f>VLOOKUP($A$9&amp;$E$7&amp;$A10,PERFIL_DATOS!$A:$M,D$8,0)</f>
        <v>100</v>
      </c>
      <c r="E10" s="61">
        <f>VLOOKUP($A$9&amp;$E$7&amp;$A10,PERFIL_DATOS!$A:$M,E$8,0)</f>
        <v>100</v>
      </c>
      <c r="F10" s="61">
        <f>VLOOKUP($A$9&amp;$E$7&amp;$A10,PERFIL_DATOS!$A:$M,F$8,0)</f>
        <v>100</v>
      </c>
      <c r="G10" s="61">
        <f>VLOOKUP($A$9&amp;$E$7&amp;$A10,PERFIL_DATOS!$A:$M,G$8,0)</f>
        <v>100</v>
      </c>
      <c r="H10" s="61">
        <f>VLOOKUP($A$9&amp;$E$7&amp;$A10,PERFIL_DATOS!$A:$M,H$8,0)</f>
        <v>100</v>
      </c>
      <c r="I10" s="61">
        <f>VLOOKUP($A$9&amp;$E$7&amp;$A10,PERFIL_DATOS!$A:$M,I$8,0)</f>
        <v>100</v>
      </c>
      <c r="J10" s="61">
        <f>VLOOKUP($A$9&amp;$E$7&amp;$A10,PERFIL_DATOS!$A:$M,J$8,0)</f>
        <v>100</v>
      </c>
      <c r="K10" s="61">
        <f>VLOOKUP($A$9&amp;$E$7&amp;$A10,PERFIL_DATOS!$A:$M,K$8,0)</f>
        <v>100</v>
      </c>
      <c r="L10" s="11"/>
      <c r="M10" s="62">
        <f>DESPLEGABLES!$P$3</f>
        <v>100</v>
      </c>
    </row>
    <row r="11" spans="1:14" x14ac:dyDescent="0.35">
      <c r="A11" s="19" t="s">
        <v>53</v>
      </c>
      <c r="B11" s="41" t="s">
        <v>53</v>
      </c>
      <c r="C11" s="63">
        <f>VLOOKUP($A$9&amp;$E$7&amp;$A11,PERFIL_DATOS!$A:$M,C$8,0)</f>
        <v>9.1003829885160172</v>
      </c>
      <c r="D11" s="63">
        <f>VLOOKUP($A$9&amp;$E$7&amp;$A11,PERFIL_DATOS!$A:$M,D$8,0)</f>
        <v>8.681578459074947</v>
      </c>
      <c r="E11" s="63">
        <f>VLOOKUP($A$9&amp;$E$7&amp;$A11,PERFIL_DATOS!$A:$M,E$8,0)</f>
        <v>8.5264799666096085</v>
      </c>
      <c r="F11" s="63">
        <f>VLOOKUP($A$9&amp;$E$7&amp;$A11,PERFIL_DATOS!$A:$M,F$8,0)</f>
        <v>9.3431490135477269</v>
      </c>
      <c r="G11" s="63">
        <f>VLOOKUP($A$9&amp;$E$7&amp;$A11,PERFIL_DATOS!$A:$M,G$8,0)</f>
        <v>9.2486936375919289</v>
      </c>
      <c r="H11" s="63">
        <f>VLOOKUP($A$9&amp;$E$7&amp;$A11,PERFIL_DATOS!$A:$M,H$8,0)</f>
        <v>8.7988970686179613</v>
      </c>
      <c r="I11" s="63">
        <f>VLOOKUP($A$9&amp;$E$7&amp;$A11,PERFIL_DATOS!$A:$M,I$8,0)</f>
        <v>8.8227701685517932</v>
      </c>
      <c r="J11" s="63">
        <f>VLOOKUP($A$9&amp;$E$7&amp;$A11,PERFIL_DATOS!$A:$M,J$8,0)</f>
        <v>9.3973057128407529</v>
      </c>
      <c r="K11" s="63">
        <f>VLOOKUP($A$9&amp;$E$7&amp;$A11,PERFIL_DATOS!$A:$M,K$8,0)</f>
        <v>9.0711763787432851</v>
      </c>
      <c r="L11" s="11"/>
      <c r="M11" s="64">
        <f>DESPLEGABLES!P4</f>
        <v>9.3599621841658998</v>
      </c>
    </row>
    <row r="12" spans="1:14" x14ac:dyDescent="0.35">
      <c r="A12" s="20" t="s">
        <v>58</v>
      </c>
      <c r="B12" s="39" t="s">
        <v>58</v>
      </c>
      <c r="C12" s="65">
        <f>VLOOKUP($A$9&amp;$E$7&amp;$A12,PERFIL_DATOS!$A:$M,C$8,0)</f>
        <v>12.752684305909995</v>
      </c>
      <c r="D12" s="65">
        <f>VLOOKUP($A$9&amp;$E$7&amp;$A12,PERFIL_DATOS!$A:$M,D$8,0)</f>
        <v>12.460166372430537</v>
      </c>
      <c r="E12" s="65">
        <f>VLOOKUP($A$9&amp;$E$7&amp;$A12,PERFIL_DATOS!$A:$M,E$8,0)</f>
        <v>12.762206672333122</v>
      </c>
      <c r="F12" s="65">
        <f>VLOOKUP($A$9&amp;$E$7&amp;$A12,PERFIL_DATOS!$A:$M,F$8,0)</f>
        <v>12.978794957163913</v>
      </c>
      <c r="G12" s="65">
        <f>VLOOKUP($A$9&amp;$E$7&amp;$A12,PERFIL_DATOS!$A:$M,G$8,0)</f>
        <v>12.408670404674762</v>
      </c>
      <c r="H12" s="65">
        <f>VLOOKUP($A$9&amp;$E$7&amp;$A12,PERFIL_DATOS!$A:$M,H$8,0)</f>
        <v>13.068633852300298</v>
      </c>
      <c r="I12" s="65">
        <f>VLOOKUP($A$9&amp;$E$7&amp;$A12,PERFIL_DATOS!$A:$M,I$8,0)</f>
        <v>12.789192471533356</v>
      </c>
      <c r="J12" s="65">
        <f>VLOOKUP($A$9&amp;$E$7&amp;$A12,PERFIL_DATOS!$A:$M,J$8,0)</f>
        <v>13.485892497673188</v>
      </c>
      <c r="K12" s="65">
        <f>VLOOKUP($A$9&amp;$E$7&amp;$A12,PERFIL_DATOS!$A:$M,K$8,0)</f>
        <v>13.596714755562569</v>
      </c>
      <c r="L12" s="11"/>
      <c r="M12" s="66">
        <f>DESPLEGABLES!P5</f>
        <v>13.119811137049526</v>
      </c>
    </row>
    <row r="13" spans="1:14" x14ac:dyDescent="0.35">
      <c r="A13" s="20" t="s">
        <v>62</v>
      </c>
      <c r="B13" s="39" t="s">
        <v>62</v>
      </c>
      <c r="C13" s="65">
        <f>VLOOKUP($A$9&amp;$E$7&amp;$A13,PERFIL_DATOS!$A:$M,C$8,0)</f>
        <v>15.760972048327258</v>
      </c>
      <c r="D13" s="65">
        <f>VLOOKUP($A$9&amp;$E$7&amp;$A13,PERFIL_DATOS!$A:$M,D$8,0)</f>
        <v>15.537041275085834</v>
      </c>
      <c r="E13" s="65">
        <f>VLOOKUP($A$9&amp;$E$7&amp;$A13,PERFIL_DATOS!$A:$M,E$8,0)</f>
        <v>15.645551524450521</v>
      </c>
      <c r="F13" s="65">
        <f>VLOOKUP($A$9&amp;$E$7&amp;$A13,PERFIL_DATOS!$A:$M,F$8,0)</f>
        <v>15.473609310291097</v>
      </c>
      <c r="G13" s="65">
        <f>VLOOKUP($A$9&amp;$E$7&amp;$A13,PERFIL_DATOS!$A:$M,G$8,0)</f>
        <v>15.101037426064112</v>
      </c>
      <c r="H13" s="65">
        <f>VLOOKUP($A$9&amp;$E$7&amp;$A13,PERFIL_DATOS!$A:$M,H$8,0)</f>
        <v>15.332459170553348</v>
      </c>
      <c r="I13" s="65">
        <f>VLOOKUP($A$9&amp;$E$7&amp;$A13,PERFIL_DATOS!$A:$M,I$8,0)</f>
        <v>15.771670566159921</v>
      </c>
      <c r="J13" s="65">
        <f>VLOOKUP($A$9&amp;$E$7&amp;$A13,PERFIL_DATOS!$A:$M,J$8,0)</f>
        <v>15.583856659786571</v>
      </c>
      <c r="K13" s="65">
        <f>VLOOKUP($A$9&amp;$E$7&amp;$A13,PERFIL_DATOS!$A:$M,K$8,0)</f>
        <v>14.873974410417153</v>
      </c>
      <c r="L13" s="11"/>
      <c r="M13" s="66">
        <f>DESPLEGABLES!P6</f>
        <v>15.620092695424677</v>
      </c>
    </row>
    <row r="14" spans="1:14" x14ac:dyDescent="0.35">
      <c r="A14" s="20" t="s">
        <v>66</v>
      </c>
      <c r="B14" s="39" t="s">
        <v>66</v>
      </c>
      <c r="C14" s="65">
        <f>VLOOKUP($A$9&amp;$E$7&amp;$A14,PERFIL_DATOS!$A:$M,C$8,0)</f>
        <v>20.767175533270997</v>
      </c>
      <c r="D14" s="65">
        <f>VLOOKUP($A$9&amp;$E$7&amp;$A14,PERFIL_DATOS!$A:$M,D$8,0)</f>
        <v>20.871361112359242</v>
      </c>
      <c r="E14" s="65">
        <f>VLOOKUP($A$9&amp;$E$7&amp;$A14,PERFIL_DATOS!$A:$M,E$8,0)</f>
        <v>21.173351222652741</v>
      </c>
      <c r="F14" s="65">
        <f>VLOOKUP($A$9&amp;$E$7&amp;$A14,PERFIL_DATOS!$A:$M,F$8,0)</f>
        <v>20.511963798395204</v>
      </c>
      <c r="G14" s="65">
        <f>VLOOKUP($A$9&amp;$E$7&amp;$A14,PERFIL_DATOS!$A:$M,G$8,0)</f>
        <v>21.181343615301508</v>
      </c>
      <c r="H14" s="65">
        <f>VLOOKUP($A$9&amp;$E$7&amp;$A14,PERFIL_DATOS!$A:$M,H$8,0)</f>
        <v>20.975793745568623</v>
      </c>
      <c r="I14" s="65">
        <f>VLOOKUP($A$9&amp;$E$7&amp;$A14,PERFIL_DATOS!$A:$M,I$8,0)</f>
        <v>21.305401952105811</v>
      </c>
      <c r="J14" s="65">
        <f>VLOOKUP($A$9&amp;$E$7&amp;$A14,PERFIL_DATOS!$A:$M,J$8,0)</f>
        <v>19.848402963021726</v>
      </c>
      <c r="K14" s="65">
        <f>VLOOKUP($A$9&amp;$E$7&amp;$A14,PERFIL_DATOS!$A:$M,K$8,0)</f>
        <v>19.695362748538113</v>
      </c>
      <c r="L14" s="11"/>
      <c r="M14" s="66">
        <f>DESPLEGABLES!P7</f>
        <v>20.500042728963976</v>
      </c>
    </row>
    <row r="15" spans="1:14" x14ac:dyDescent="0.35">
      <c r="A15" s="20" t="s">
        <v>70</v>
      </c>
      <c r="B15" s="39" t="s">
        <v>70</v>
      </c>
      <c r="C15" s="65">
        <f>VLOOKUP($A$9&amp;$E$7&amp;$A15,PERFIL_DATOS!$A:$M,C$8,0)</f>
        <v>13.536174348598623</v>
      </c>
      <c r="D15" s="65">
        <f>VLOOKUP($A$9&amp;$E$7&amp;$A15,PERFIL_DATOS!$A:$M,D$8,0)</f>
        <v>13.928772894484975</v>
      </c>
      <c r="E15" s="65">
        <f>VLOOKUP($A$9&amp;$E$7&amp;$A15,PERFIL_DATOS!$A:$M,E$8,0)</f>
        <v>14.000202775660838</v>
      </c>
      <c r="F15" s="65">
        <f>VLOOKUP($A$9&amp;$E$7&amp;$A15,PERFIL_DATOS!$A:$M,F$8,0)</f>
        <v>13.846459822136959</v>
      </c>
      <c r="G15" s="65">
        <f>VLOOKUP($A$9&amp;$E$7&amp;$A15,PERFIL_DATOS!$A:$M,G$8,0)</f>
        <v>13.862527920102766</v>
      </c>
      <c r="H15" s="65">
        <f>VLOOKUP($A$9&amp;$E$7&amp;$A15,PERFIL_DATOS!$A:$M,H$8,0)</f>
        <v>13.713400957481664</v>
      </c>
      <c r="I15" s="65">
        <f>VLOOKUP($A$9&amp;$E$7&amp;$A15,PERFIL_DATOS!$A:$M,I$8,0)</f>
        <v>13.485463147309895</v>
      </c>
      <c r="J15" s="65">
        <f>VLOOKUP($A$9&amp;$E$7&amp;$A15,PERFIL_DATOS!$A:$M,J$8,0)</f>
        <v>13.472657638960703</v>
      </c>
      <c r="K15" s="65">
        <f>VLOOKUP($A$9&amp;$E$7&amp;$A15,PERFIL_DATOS!$A:$M,K$8,0)</f>
        <v>13.45892521065824</v>
      </c>
      <c r="L15" s="11"/>
      <c r="M15" s="66">
        <f>DESPLEGABLES!P8</f>
        <v>13.520169970535633</v>
      </c>
    </row>
    <row r="16" spans="1:14" x14ac:dyDescent="0.35">
      <c r="A16" s="20" t="s">
        <v>73</v>
      </c>
      <c r="B16" s="39" t="s">
        <v>73</v>
      </c>
      <c r="C16" s="65">
        <f>VLOOKUP($A$9&amp;$E$7&amp;$A16,PERFIL_DATOS!$A:$M,C$8,0)</f>
        <v>9.3753539213152042</v>
      </c>
      <c r="D16" s="65">
        <f>VLOOKUP($A$9&amp;$E$7&amp;$A16,PERFIL_DATOS!$A:$M,D$8,0)</f>
        <v>9.5082023317097768</v>
      </c>
      <c r="E16" s="65">
        <f>VLOOKUP($A$9&amp;$E$7&amp;$A16,PERFIL_DATOS!$A:$M,E$8,0)</f>
        <v>9.2515246194999214</v>
      </c>
      <c r="F16" s="65">
        <f>VLOOKUP($A$9&amp;$E$7&amp;$A16,PERFIL_DATOS!$A:$M,F$8,0)</f>
        <v>9.0204059314365281</v>
      </c>
      <c r="G16" s="65">
        <f>VLOOKUP($A$9&amp;$E$7&amp;$A16,PERFIL_DATOS!$A:$M,G$8,0)</f>
        <v>8.6227713243708557</v>
      </c>
      <c r="H16" s="65">
        <f>VLOOKUP($A$9&amp;$E$7&amp;$A16,PERFIL_DATOS!$A:$M,H$8,0)</f>
        <v>8.4360346069375591</v>
      </c>
      <c r="I16" s="65">
        <f>VLOOKUP($A$9&amp;$E$7&amp;$A16,PERFIL_DATOS!$A:$M,I$8,0)</f>
        <v>8.6284998422081429</v>
      </c>
      <c r="J16" s="65">
        <f>VLOOKUP($A$9&amp;$E$7&amp;$A16,PERFIL_DATOS!$A:$M,J$8,0)</f>
        <v>8.1029846961542766</v>
      </c>
      <c r="K16" s="65">
        <f>VLOOKUP($A$9&amp;$E$7&amp;$A16,PERFIL_DATOS!$A:$M,K$8,0)</f>
        <v>8.5753576447241837</v>
      </c>
      <c r="L16" s="11"/>
      <c r="M16" s="66">
        <f>DESPLEGABLES!P9</f>
        <v>9.5400552268084535</v>
      </c>
    </row>
    <row r="17" spans="1:13" x14ac:dyDescent="0.35">
      <c r="A17" s="20" t="s">
        <v>76</v>
      </c>
      <c r="B17" s="39" t="s">
        <v>76</v>
      </c>
      <c r="C17" s="65">
        <f>VLOOKUP($A$9&amp;$E$7&amp;$A17,PERFIL_DATOS!$A:$M,C$8,0)</f>
        <v>9.2879377942400314</v>
      </c>
      <c r="D17" s="65">
        <f>VLOOKUP($A$9&amp;$E$7&amp;$A17,PERFIL_DATOS!$A:$M,D$8,0)</f>
        <v>9.2555659053622055</v>
      </c>
      <c r="E17" s="65">
        <f>VLOOKUP($A$9&amp;$E$7&amp;$A17,PERFIL_DATOS!$A:$M,E$8,0)</f>
        <v>9.5704569380537237</v>
      </c>
      <c r="F17" s="65">
        <f>VLOOKUP($A$9&amp;$E$7&amp;$A17,PERFIL_DATOS!$A:$M,F$8,0)</f>
        <v>9.5238568346897257</v>
      </c>
      <c r="G17" s="65">
        <f>VLOOKUP($A$9&amp;$E$7&amp;$A17,PERFIL_DATOS!$A:$M,G$8,0)</f>
        <v>9.6756001211868607</v>
      </c>
      <c r="H17" s="65">
        <f>VLOOKUP($A$9&amp;$E$7&amp;$A17,PERFIL_DATOS!$A:$M,H$8,0)</f>
        <v>9.9691363362094556</v>
      </c>
      <c r="I17" s="65">
        <f>VLOOKUP($A$9&amp;$E$7&amp;$A17,PERFIL_DATOS!$A:$M,I$8,0)</f>
        <v>9.4979449448309747</v>
      </c>
      <c r="J17" s="65">
        <f>VLOOKUP($A$9&amp;$E$7&amp;$A17,PERFIL_DATOS!$A:$M,J$8,0)</f>
        <v>10.007451469823673</v>
      </c>
      <c r="K17" s="65">
        <f>VLOOKUP($A$9&amp;$E$7&amp;$A17,PERFIL_DATOS!$A:$M,K$8,0)</f>
        <v>9.2165981401299124</v>
      </c>
      <c r="L17" s="11"/>
      <c r="M17" s="66">
        <f>DESPLEGABLES!P10</f>
        <v>9.3000490488629488</v>
      </c>
    </row>
    <row r="18" spans="1:13" x14ac:dyDescent="0.35">
      <c r="A18" s="21" t="s">
        <v>78</v>
      </c>
      <c r="B18" s="42" t="s">
        <v>78</v>
      </c>
      <c r="C18" s="67">
        <f>VLOOKUP($A$9&amp;$E$7&amp;$A18,PERFIL_DATOS!$A:$M,C$8,0)</f>
        <v>9.4193367891300888</v>
      </c>
      <c r="D18" s="67">
        <f>VLOOKUP($A$9&amp;$E$7&amp;$A18,PERFIL_DATOS!$A:$M,D$8,0)</f>
        <v>9.757309321368016</v>
      </c>
      <c r="E18" s="67">
        <f>VLOOKUP($A$9&amp;$E$7&amp;$A18,PERFIL_DATOS!$A:$M,E$8,0)</f>
        <v>9.0702296603338706</v>
      </c>
      <c r="F18" s="67">
        <f>VLOOKUP($A$9&amp;$E$7&amp;$A18,PERFIL_DATOS!$A:$M,F$8,0)</f>
        <v>9.3017603323388514</v>
      </c>
      <c r="G18" s="67">
        <f>VLOOKUP($A$9&amp;$E$7&amp;$A18,PERFIL_DATOS!$A:$M,G$8,0)</f>
        <v>9.8993490282711711</v>
      </c>
      <c r="H18" s="67">
        <f>VLOOKUP($A$9&amp;$E$7&amp;$A18,PERFIL_DATOS!$A:$M,H$8,0)</f>
        <v>9.7056372515798728</v>
      </c>
      <c r="I18" s="67">
        <f>VLOOKUP($A$9&amp;$E$7&amp;$A18,PERFIL_DATOS!$A:$M,I$8,0)</f>
        <v>9.6990534881915966</v>
      </c>
      <c r="J18" s="67">
        <f>VLOOKUP($A$9&amp;$E$7&amp;$A18,PERFIL_DATOS!$A:$M,J$8,0)</f>
        <v>10.101444820166</v>
      </c>
      <c r="K18" s="67">
        <f>VLOOKUP($A$9&amp;$E$7&amp;$A18,PERFIL_DATOS!$A:$M,K$8,0)</f>
        <v>11.511887353454224</v>
      </c>
      <c r="L18" s="11"/>
      <c r="M18" s="68">
        <f>DESPLEGABLES!P11</f>
        <v>9.0398168846378493</v>
      </c>
    </row>
    <row r="19" spans="1:13" x14ac:dyDescent="0.35">
      <c r="A19" s="19" t="s">
        <v>81</v>
      </c>
      <c r="B19" s="41" t="s">
        <v>81</v>
      </c>
      <c r="C19" s="63">
        <f>VLOOKUP($A$9&amp;$E$7&amp;$A19,PERFIL_DATOS!$A:$M,C$8,0)</f>
        <v>5.403084686877369</v>
      </c>
      <c r="D19" s="69">
        <f>VLOOKUP($A$9&amp;$E$7&amp;$A19,PERFIL_DATOS!$A:$M,D$8,0)</f>
        <v>5.4415881720102171</v>
      </c>
      <c r="E19" s="63">
        <f>VLOOKUP($A$9&amp;$E$7&amp;$A19,PERFIL_DATOS!$A:$M,E$8,0)</f>
        <v>5.237904854280341</v>
      </c>
      <c r="F19" s="69">
        <f>VLOOKUP($A$9&amp;$E$7&amp;$A19,PERFIL_DATOS!$A:$M,F$8,0)</f>
        <v>5.3630488887491117</v>
      </c>
      <c r="G19" s="63">
        <f>VLOOKUP($A$9&amp;$E$7&amp;$A19,PERFIL_DATOS!$A:$M,G$8,0)</f>
        <v>5.1601633087535337</v>
      </c>
      <c r="H19" s="63">
        <f>VLOOKUP($A$9&amp;$E$7&amp;$A19,PERFIL_DATOS!$A:$M,H$8,0)</f>
        <v>4.9617727105106582</v>
      </c>
      <c r="I19" s="63">
        <f>VLOOKUP($A$9&amp;$E$7&amp;$A19,PERFIL_DATOS!$A:$M,I$8,0)</f>
        <v>4.7308118775726653</v>
      </c>
      <c r="J19" s="63">
        <f>VLOOKUP($A$9&amp;$E$7&amp;$A19,PERFIL_DATOS!$A:$M,J$8,0)</f>
        <v>5.1654835451430152</v>
      </c>
      <c r="K19" s="63">
        <f>VLOOKUP($A$9&amp;$E$7&amp;$A19,PERFIL_DATOS!$A:$M,K$8,0)</f>
        <v>5.0812194757510083</v>
      </c>
      <c r="L19" s="11"/>
      <c r="M19" s="64">
        <f>DESPLEGABLES!P12</f>
        <v>6.0301442185477825</v>
      </c>
    </row>
    <row r="20" spans="1:13" x14ac:dyDescent="0.35">
      <c r="A20" s="20" t="s">
        <v>84</v>
      </c>
      <c r="B20" s="39" t="s">
        <v>84</v>
      </c>
      <c r="C20" s="65">
        <f>VLOOKUP($A$9&amp;$E$7&amp;$A20,PERFIL_DATOS!$A:$M,C$8,0)</f>
        <v>5.1472720445331852</v>
      </c>
      <c r="D20" s="65">
        <f>VLOOKUP($A$9&amp;$E$7&amp;$A20,PERFIL_DATOS!$A:$M,D$8,0)</f>
        <v>4.7410857860318592</v>
      </c>
      <c r="E20" s="65">
        <f>VLOOKUP($A$9&amp;$E$7&amp;$A20,PERFIL_DATOS!$A:$M,E$8,0)</f>
        <v>4.9772367422738251</v>
      </c>
      <c r="F20" s="65">
        <f>VLOOKUP($A$9&amp;$E$7&amp;$A20,PERFIL_DATOS!$A:$M,F$8,0)</f>
        <v>5.6029824438513458</v>
      </c>
      <c r="G20" s="65">
        <f>VLOOKUP($A$9&amp;$E$7&amp;$A20,PERFIL_DATOS!$A:$M,G$8,0)</f>
        <v>5.1193263367161945</v>
      </c>
      <c r="H20" s="65">
        <f>VLOOKUP($A$9&amp;$E$7&amp;$A20,PERFIL_DATOS!$A:$M,H$8,0)</f>
        <v>5.0942618870792327</v>
      </c>
      <c r="I20" s="65">
        <f>VLOOKUP($A$9&amp;$E$7&amp;$A20,PERFIL_DATOS!$A:$M,I$8,0)</f>
        <v>5.3911203700569521</v>
      </c>
      <c r="J20" s="65">
        <f>VLOOKUP($A$9&amp;$E$7&amp;$A20,PERFIL_DATOS!$A:$M,J$8,0)</f>
        <v>5.6992517364332951</v>
      </c>
      <c r="K20" s="65">
        <f>VLOOKUP($A$9&amp;$E$7&amp;$A20,PERFIL_DATOS!$A:$M,K$8,0)</f>
        <v>5.288310083558164</v>
      </c>
      <c r="L20" s="11"/>
      <c r="M20" s="66">
        <f>DESPLEGABLES!P13</f>
        <v>6.8404670261101117</v>
      </c>
    </row>
    <row r="21" spans="1:13" x14ac:dyDescent="0.35">
      <c r="A21" s="20" t="s">
        <v>85</v>
      </c>
      <c r="B21" s="39" t="s">
        <v>85</v>
      </c>
      <c r="C21" s="65">
        <f>VLOOKUP($A$9&amp;$E$7&amp;$A21,PERFIL_DATOS!$A:$M,C$8,0)</f>
        <v>7.3760091965467565</v>
      </c>
      <c r="D21" s="65">
        <f>VLOOKUP($A$9&amp;$E$7&amp;$A21,PERFIL_DATOS!$A:$M,D$8,0)</f>
        <v>7.4327329177941586</v>
      </c>
      <c r="E21" s="65">
        <f>VLOOKUP($A$9&amp;$E$7&amp;$A21,PERFIL_DATOS!$A:$M,E$8,0)</f>
        <v>7.4768658317942105</v>
      </c>
      <c r="F21" s="65">
        <f>VLOOKUP($A$9&amp;$E$7&amp;$A21,PERFIL_DATOS!$A:$M,F$8,0)</f>
        <v>7.1923992926649012</v>
      </c>
      <c r="G21" s="65">
        <f>VLOOKUP($A$9&amp;$E$7&amp;$A21,PERFIL_DATOS!$A:$M,G$8,0)</f>
        <v>7.862431388049397</v>
      </c>
      <c r="H21" s="65">
        <f>VLOOKUP($A$9&amp;$E$7&amp;$A21,PERFIL_DATOS!$A:$M,H$8,0)</f>
        <v>8.0878923859035297</v>
      </c>
      <c r="I21" s="65">
        <f>VLOOKUP($A$9&amp;$E$7&amp;$A21,PERFIL_DATOS!$A:$M,I$8,0)</f>
        <v>7.5003513133992481</v>
      </c>
      <c r="J21" s="65">
        <f>VLOOKUP($A$9&amp;$E$7&amp;$A21,PERFIL_DATOS!$A:$M,J$8,0)</f>
        <v>7.1433494215194475</v>
      </c>
      <c r="K21" s="65">
        <f>VLOOKUP($A$9&amp;$E$7&amp;$A21,PERFIL_DATOS!$A:$M,K$8,0)</f>
        <v>8.114395945154147</v>
      </c>
      <c r="L21" s="11"/>
      <c r="M21" s="66">
        <f>DESPLEGABLES!P14</f>
        <v>8.2667242675976826</v>
      </c>
    </row>
    <row r="22" spans="1:13" x14ac:dyDescent="0.35">
      <c r="A22" s="20" t="s">
        <v>86</v>
      </c>
      <c r="B22" s="39" t="s">
        <v>86</v>
      </c>
      <c r="C22" s="65">
        <f>VLOOKUP($A$9&amp;$E$7&amp;$A22,PERFIL_DATOS!$A:$M,C$8,0)</f>
        <v>18.74599184664574</v>
      </c>
      <c r="D22" s="65">
        <f>VLOOKUP($A$9&amp;$E$7&amp;$A22,PERFIL_DATOS!$A:$M,D$8,0)</f>
        <v>18.507541842798982</v>
      </c>
      <c r="E22" s="65">
        <f>VLOOKUP($A$9&amp;$E$7&amp;$A22,PERFIL_DATOS!$A:$M,E$8,0)</f>
        <v>18.65776030903011</v>
      </c>
      <c r="F22" s="65">
        <f>VLOOKUP($A$9&amp;$E$7&amp;$A22,PERFIL_DATOS!$A:$M,F$8,0)</f>
        <v>17.961172335020663</v>
      </c>
      <c r="G22" s="65">
        <f>VLOOKUP($A$9&amp;$E$7&amp;$A22,PERFIL_DATOS!$A:$M,G$8,0)</f>
        <v>17.855305626677286</v>
      </c>
      <c r="H22" s="65">
        <f>VLOOKUP($A$9&amp;$E$7&amp;$A22,PERFIL_DATOS!$A:$M,H$8,0)</f>
        <v>18.129181036759238</v>
      </c>
      <c r="I22" s="65">
        <f>VLOOKUP($A$9&amp;$E$7&amp;$A22,PERFIL_DATOS!$A:$M,I$8,0)</f>
        <v>18.044098977720751</v>
      </c>
      <c r="J22" s="65">
        <f>VLOOKUP($A$9&amp;$E$7&amp;$A22,PERFIL_DATOS!$A:$M,J$8,0)</f>
        <v>17.793947026566048</v>
      </c>
      <c r="K22" s="65">
        <f>VLOOKUP($A$9&amp;$E$7&amp;$A22,PERFIL_DATOS!$A:$M,K$8,0)</f>
        <v>17.877169330779189</v>
      </c>
      <c r="L22" s="11"/>
      <c r="M22" s="66">
        <f>DESPLEGABLES!P15</f>
        <v>18.352870352662652</v>
      </c>
    </row>
    <row r="23" spans="1:13" x14ac:dyDescent="0.35">
      <c r="A23" s="20" t="s">
        <v>87</v>
      </c>
      <c r="B23" s="39" t="s">
        <v>87</v>
      </c>
      <c r="C23" s="65">
        <f>VLOOKUP($A$9&amp;$E$7&amp;$A23,PERFIL_DATOS!$A:$M,C$8,0)</f>
        <v>20.640733652957298</v>
      </c>
      <c r="D23" s="65">
        <f>VLOOKUP($A$9&amp;$E$7&amp;$A23,PERFIL_DATOS!$A:$M,D$8,0)</f>
        <v>20.80394561221874</v>
      </c>
      <c r="E23" s="65">
        <f>VLOOKUP($A$9&amp;$E$7&amp;$A23,PERFIL_DATOS!$A:$M,E$8,0)</f>
        <v>21.265671601437681</v>
      </c>
      <c r="F23" s="65">
        <f>VLOOKUP($A$9&amp;$E$7&amp;$A23,PERFIL_DATOS!$A:$M,F$8,0)</f>
        <v>20.85684684079385</v>
      </c>
      <c r="G23" s="65">
        <f>VLOOKUP($A$9&amp;$E$7&amp;$A23,PERFIL_DATOS!$A:$M,G$8,0)</f>
        <v>21.273231694212548</v>
      </c>
      <c r="H23" s="65">
        <f>VLOOKUP($A$9&amp;$E$7&amp;$A23,PERFIL_DATOS!$A:$M,H$8,0)</f>
        <v>20.929244694380323</v>
      </c>
      <c r="I23" s="65">
        <f>VLOOKUP($A$9&amp;$E$7&amp;$A23,PERFIL_DATOS!$A:$M,I$8,0)</f>
        <v>21.490221862532007</v>
      </c>
      <c r="J23" s="65">
        <f>VLOOKUP($A$9&amp;$E$7&amp;$A23,PERFIL_DATOS!$A:$M,J$8,0)</f>
        <v>20.990043221358235</v>
      </c>
      <c r="K23" s="65">
        <f>VLOOKUP($A$9&amp;$E$7&amp;$A23,PERFIL_DATOS!$A:$M,K$8,0)</f>
        <v>20.201238010654208</v>
      </c>
      <c r="L23" s="11"/>
      <c r="M23" s="66">
        <f>DESPLEGABLES!P16</f>
        <v>20.23978997019303</v>
      </c>
    </row>
    <row r="24" spans="1:13" x14ac:dyDescent="0.35">
      <c r="A24" s="20" t="s">
        <v>88</v>
      </c>
      <c r="B24" s="39" t="s">
        <v>88</v>
      </c>
      <c r="C24" s="65">
        <f>VLOOKUP($A$9&amp;$E$7&amp;$A24,PERFIL_DATOS!$A:$M,C$8,0)</f>
        <v>9.7547362960425694</v>
      </c>
      <c r="D24" s="65">
        <f>VLOOKUP($A$9&amp;$E$7&amp;$A24,PERFIL_DATOS!$A:$M,D$8,0)</f>
        <v>10.23410921185304</v>
      </c>
      <c r="E24" s="65">
        <f>VLOOKUP($A$9&amp;$E$7&amp;$A24,PERFIL_DATOS!$A:$M,E$8,0)</f>
        <v>10.402523205139689</v>
      </c>
      <c r="F24" s="65">
        <f>VLOOKUP($A$9&amp;$E$7&amp;$A24,PERFIL_DATOS!$A:$M,F$8,0)</f>
        <v>10.255208162086667</v>
      </c>
      <c r="G24" s="65">
        <f>VLOOKUP($A$9&amp;$E$7&amp;$A24,PERFIL_DATOS!$A:$M,G$8,0)</f>
        <v>10.353871506053309</v>
      </c>
      <c r="H24" s="65">
        <f>VLOOKUP($A$9&amp;$E$7&amp;$A24,PERFIL_DATOS!$A:$M,H$8,0)</f>
        <v>10.683445419665905</v>
      </c>
      <c r="I24" s="65">
        <f>VLOOKUP($A$9&amp;$E$7&amp;$A24,PERFIL_DATOS!$A:$M,I$8,0)</f>
        <v>10.209639219089292</v>
      </c>
      <c r="J24" s="65">
        <f>VLOOKUP($A$9&amp;$E$7&amp;$A24,PERFIL_DATOS!$A:$M,J$8,0)</f>
        <v>9.98397792324986</v>
      </c>
      <c r="K24" s="65">
        <f>VLOOKUP($A$9&amp;$E$7&amp;$A24,PERFIL_DATOS!$A:$M,K$8,0)</f>
        <v>10.100568638742311</v>
      </c>
      <c r="L24" s="11"/>
      <c r="M24" s="66">
        <f>DESPLEGABLES!P17</f>
        <v>10.298051206282512</v>
      </c>
    </row>
    <row r="25" spans="1:13" x14ac:dyDescent="0.35">
      <c r="A25" s="20" t="s">
        <v>89</v>
      </c>
      <c r="B25" s="39" t="s">
        <v>89</v>
      </c>
      <c r="C25" s="65">
        <f>VLOOKUP($A$9&amp;$E$7&amp;$A25,PERFIL_DATOS!$A:$M,C$8,0)</f>
        <v>13.575522775246624</v>
      </c>
      <c r="D25" s="65">
        <f>VLOOKUP($A$9&amp;$E$7&amp;$A25,PERFIL_DATOS!$A:$M,D$8,0)</f>
        <v>14.017798045912011</v>
      </c>
      <c r="E25" s="65">
        <f>VLOOKUP($A$9&amp;$E$7&amp;$A25,PERFIL_DATOS!$A:$M,E$8,0)</f>
        <v>13.028586298786557</v>
      </c>
      <c r="F25" s="65">
        <f>VLOOKUP($A$9&amp;$E$7&amp;$A25,PERFIL_DATOS!$A:$M,F$8,0)</f>
        <v>13.691508690872547</v>
      </c>
      <c r="G25" s="65">
        <f>VLOOKUP($A$9&amp;$E$7&amp;$A25,PERFIL_DATOS!$A:$M,G$8,0)</f>
        <v>14.140455442141263</v>
      </c>
      <c r="H25" s="65">
        <f>VLOOKUP($A$9&amp;$E$7&amp;$A25,PERFIL_DATOS!$A:$M,H$8,0)</f>
        <v>13.734762716451101</v>
      </c>
      <c r="I25" s="65">
        <f>VLOOKUP($A$9&amp;$E$7&amp;$A25,PERFIL_DATOS!$A:$M,I$8,0)</f>
        <v>13.653577293563632</v>
      </c>
      <c r="J25" s="65">
        <f>VLOOKUP($A$9&amp;$E$7&amp;$A25,PERFIL_DATOS!$A:$M,J$8,0)</f>
        <v>14.173449959696896</v>
      </c>
      <c r="K25" s="65">
        <f>VLOOKUP($A$9&amp;$E$7&amp;$A25,PERFIL_DATOS!$A:$M,K$8,0)</f>
        <v>14.187074927010423</v>
      </c>
      <c r="L25" s="11"/>
      <c r="M25" s="66">
        <f>DESPLEGABLES!P18</f>
        <v>12.694672658593841</v>
      </c>
    </row>
    <row r="26" spans="1:13" x14ac:dyDescent="0.35">
      <c r="A26" s="21" t="s">
        <v>90</v>
      </c>
      <c r="B26" s="42" t="s">
        <v>90</v>
      </c>
      <c r="C26" s="67">
        <f>VLOOKUP($A$9&amp;$E$7&amp;$A26,PERFIL_DATOS!$A:$M,C$8,0)</f>
        <v>19.35665659287374</v>
      </c>
      <c r="D26" s="67">
        <f>VLOOKUP($A$9&amp;$E$7&amp;$A26,PERFIL_DATOS!$A:$M,D$8,0)</f>
        <v>18.821196083256524</v>
      </c>
      <c r="E26" s="67">
        <f>VLOOKUP($A$9&amp;$E$7&amp;$A26,PERFIL_DATOS!$A:$M,E$8,0)</f>
        <v>18.953454536851943</v>
      </c>
      <c r="F26" s="67">
        <f>VLOOKUP($A$9&amp;$E$7&amp;$A26,PERFIL_DATOS!$A:$M,F$8,0)</f>
        <v>19.07684049364785</v>
      </c>
      <c r="G26" s="67">
        <f>VLOOKUP($A$9&amp;$E$7&amp;$A26,PERFIL_DATOS!$A:$M,G$8,0)</f>
        <v>18.235211436178453</v>
      </c>
      <c r="H26" s="67">
        <f>VLOOKUP($A$9&amp;$E$7&amp;$A26,PERFIL_DATOS!$A:$M,H$8,0)</f>
        <v>18.379439149250015</v>
      </c>
      <c r="I26" s="67">
        <f>VLOOKUP($A$9&amp;$E$7&amp;$A26,PERFIL_DATOS!$A:$M,I$8,0)</f>
        <v>18.98017224784844</v>
      </c>
      <c r="J26" s="67">
        <f>VLOOKUP($A$9&amp;$E$7&amp;$A26,PERFIL_DATOS!$A:$M,J$8,0)</f>
        <v>19.05048654131387</v>
      </c>
      <c r="K26" s="67">
        <f>VLOOKUP($A$9&amp;$E$7&amp;$A26,PERFIL_DATOS!$A:$M,K$8,0)</f>
        <v>19.150020230578225</v>
      </c>
      <c r="L26" s="11"/>
      <c r="M26" s="68">
        <f>DESPLEGABLES!P19</f>
        <v>17.2772733933867</v>
      </c>
    </row>
    <row r="27" spans="1:13" x14ac:dyDescent="0.35">
      <c r="A27" s="19" t="s">
        <v>91</v>
      </c>
      <c r="B27" s="41" t="s">
        <v>91</v>
      </c>
      <c r="C27" s="63">
        <f>VLOOKUP($A$9&amp;$E$7&amp;$A27,PERFIL_DATOS!$A:$M,C$8,0)</f>
        <v>2.7490590169665938</v>
      </c>
      <c r="D27" s="63">
        <f>VLOOKUP($A$9&amp;$E$7&amp;$A27,PERFIL_DATOS!$A:$M,D$8,0)</f>
        <v>2.532217168381369</v>
      </c>
      <c r="E27" s="63">
        <f>VLOOKUP($A$9&amp;$E$7&amp;$A27,PERFIL_DATOS!$A:$M,E$8,0)</f>
        <v>2.7410385831388657</v>
      </c>
      <c r="F27" s="63">
        <f>VLOOKUP($A$9&amp;$E$7&amp;$A27,PERFIL_DATOS!$A:$M,F$8,0)</f>
        <v>2.5915161244669616</v>
      </c>
      <c r="G27" s="63">
        <f>VLOOKUP($A$9&amp;$E$7&amp;$A27,PERFIL_DATOS!$A:$M,G$8,0)</f>
        <v>2.2125743435412719</v>
      </c>
      <c r="H27" s="63">
        <f>VLOOKUP($A$9&amp;$E$7&amp;$A27,PERFIL_DATOS!$A:$M,H$8,0)</f>
        <v>2.2200324270613128</v>
      </c>
      <c r="I27" s="63">
        <f>VLOOKUP($A$9&amp;$E$7&amp;$A27,PERFIL_DATOS!$A:$M,I$8,0)</f>
        <v>1.7545162149511457</v>
      </c>
      <c r="J27" s="63">
        <f>VLOOKUP($A$9&amp;$E$7&amp;$A27,PERFIL_DATOS!$A:$M,J$8,0)</f>
        <v>2.0198923078448678</v>
      </c>
      <c r="K27" s="63">
        <f>VLOOKUP($A$9&amp;$E$7&amp;$A27,PERFIL_DATOS!$A:$M,K$8,0)</f>
        <v>1.8519521248822681</v>
      </c>
      <c r="L27" s="11"/>
      <c r="M27" s="64">
        <f>DESPLEGABLES!P20</f>
        <v>6.997466423388202</v>
      </c>
    </row>
    <row r="28" spans="1:13" x14ac:dyDescent="0.35">
      <c r="A28" s="20" t="s">
        <v>92</v>
      </c>
      <c r="B28" s="39" t="s">
        <v>92</v>
      </c>
      <c r="C28" s="65">
        <f>VLOOKUP($A$9&amp;$E$7&amp;$A28,PERFIL_DATOS!$A:$M,C$8,0)</f>
        <v>3.1806347021423034</v>
      </c>
      <c r="D28" s="65">
        <f>VLOOKUP($A$9&amp;$E$7&amp;$A28,PERFIL_DATOS!$A:$M,D$8,0)</f>
        <v>2.613024040446041</v>
      </c>
      <c r="E28" s="65">
        <f>VLOOKUP($A$9&amp;$E$7&amp;$A28,PERFIL_DATOS!$A:$M,E$8,0)</f>
        <v>2.952612341940597</v>
      </c>
      <c r="F28" s="65">
        <f>VLOOKUP($A$9&amp;$E$7&amp;$A28,PERFIL_DATOS!$A:$M,F$8,0)</f>
        <v>3.0246931140613587</v>
      </c>
      <c r="G28" s="65">
        <f>VLOOKUP($A$9&amp;$E$7&amp;$A28,PERFIL_DATOS!$A:$M,G$8,0)</f>
        <v>2.4872911964397932</v>
      </c>
      <c r="H28" s="65">
        <f>VLOOKUP($A$9&amp;$E$7&amp;$A28,PERFIL_DATOS!$A:$M,H$8,0)</f>
        <v>2.4552585541681018</v>
      </c>
      <c r="I28" s="65">
        <f>VLOOKUP($A$9&amp;$E$7&amp;$A28,PERFIL_DATOS!$A:$M,I$8,0)</f>
        <v>2.5844453128980054</v>
      </c>
      <c r="J28" s="65">
        <f>VLOOKUP($A$9&amp;$E$7&amp;$A28,PERFIL_DATOS!$A:$M,J$8,0)</f>
        <v>2.8157645335535717</v>
      </c>
      <c r="K28" s="65">
        <f>VLOOKUP($A$9&amp;$E$7&amp;$A28,PERFIL_DATOS!$A:$M,K$8,0)</f>
        <v>2.542542135845395</v>
      </c>
      <c r="L28" s="11"/>
      <c r="M28" s="66">
        <f>DESPLEGABLES!P21</f>
        <v>6.7738464152954325</v>
      </c>
    </row>
    <row r="29" spans="1:13" x14ac:dyDescent="0.35">
      <c r="A29" s="20" t="s">
        <v>93</v>
      </c>
      <c r="B29" s="39" t="s">
        <v>93</v>
      </c>
      <c r="C29" s="65">
        <f>VLOOKUP($A$9&amp;$E$7&amp;$A29,PERFIL_DATOS!$A:$M,C$8,0)</f>
        <v>9.1118857636846329</v>
      </c>
      <c r="D29" s="65">
        <f>VLOOKUP($A$9&amp;$E$7&amp;$A29,PERFIL_DATOS!$A:$M,D$8,0)</f>
        <v>8.625188956401912</v>
      </c>
      <c r="E29" s="65">
        <f>VLOOKUP($A$9&amp;$E$7&amp;$A29,PERFIL_DATOS!$A:$M,E$8,0)</f>
        <v>9.1229175362081296</v>
      </c>
      <c r="F29" s="65">
        <f>VLOOKUP($A$9&amp;$E$7&amp;$A29,PERFIL_DATOS!$A:$M,F$8,0)</f>
        <v>8.6448736074518919</v>
      </c>
      <c r="G29" s="65">
        <f>VLOOKUP($A$9&amp;$E$7&amp;$A29,PERFIL_DATOS!$A:$M,G$8,0)</f>
        <v>8.0829027710243384</v>
      </c>
      <c r="H29" s="65">
        <f>VLOOKUP($A$9&amp;$E$7&amp;$A29,PERFIL_DATOS!$A:$M,H$8,0)</f>
        <v>8.5311120780754646</v>
      </c>
      <c r="I29" s="65">
        <f>VLOOKUP($A$9&amp;$E$7&amp;$A29,PERFIL_DATOS!$A:$M,I$8,0)</f>
        <v>8.8793393188246892</v>
      </c>
      <c r="J29" s="65">
        <f>VLOOKUP($A$9&amp;$E$7&amp;$A29,PERFIL_DATOS!$A:$M,J$8,0)</f>
        <v>8.5887893628143317</v>
      </c>
      <c r="K29" s="65">
        <f>VLOOKUP($A$9&amp;$E$7&amp;$A29,PERFIL_DATOS!$A:$M,K$8,0)</f>
        <v>8.6518980647479236</v>
      </c>
      <c r="L29" s="11"/>
      <c r="M29" s="66">
        <f>DESPLEGABLES!P22</f>
        <v>14.344474307642358</v>
      </c>
    </row>
    <row r="30" spans="1:13" x14ac:dyDescent="0.35">
      <c r="A30" s="20" t="s">
        <v>94</v>
      </c>
      <c r="B30" s="39" t="s">
        <v>94</v>
      </c>
      <c r="C30" s="65">
        <f>VLOOKUP($A$9&amp;$E$7&amp;$A30,PERFIL_DATOS!$A:$M,C$8,0)</f>
        <v>27.481682965219704</v>
      </c>
      <c r="D30" s="65">
        <f>VLOOKUP($A$9&amp;$E$7&amp;$A30,PERFIL_DATOS!$A:$M,D$8,0)</f>
        <v>27.400069331546572</v>
      </c>
      <c r="E30" s="65">
        <f>VLOOKUP($A$9&amp;$E$7&amp;$A30,PERFIL_DATOS!$A:$M,E$8,0)</f>
        <v>26.97613837411096</v>
      </c>
      <c r="F30" s="65">
        <f>VLOOKUP($A$9&amp;$E$7&amp;$A30,PERFIL_DATOS!$A:$M,F$8,0)</f>
        <v>26.745440133118525</v>
      </c>
      <c r="G30" s="65">
        <f>VLOOKUP($A$9&amp;$E$7&amp;$A30,PERFIL_DATOS!$A:$M,G$8,0)</f>
        <v>26.56717342733468</v>
      </c>
      <c r="H30" s="65">
        <f>VLOOKUP($A$9&amp;$E$7&amp;$A30,PERFIL_DATOS!$A:$M,H$8,0)</f>
        <v>26.521297961133328</v>
      </c>
      <c r="I30" s="65">
        <f>VLOOKUP($A$9&amp;$E$7&amp;$A30,PERFIL_DATOS!$A:$M,I$8,0)</f>
        <v>26.470235463745656</v>
      </c>
      <c r="J30" s="65">
        <f>VLOOKUP($A$9&amp;$E$7&amp;$A30,PERFIL_DATOS!$A:$M,J$8,0)</f>
        <v>25.082500945600021</v>
      </c>
      <c r="K30" s="65">
        <f>VLOOKUP($A$9&amp;$E$7&amp;$A30,PERFIL_DATOS!$A:$M,K$8,0)</f>
        <v>24.250375650778246</v>
      </c>
      <c r="L30" s="11"/>
      <c r="M30" s="66">
        <f>DESPLEGABLES!P23</f>
        <v>28.880961625267481</v>
      </c>
    </row>
    <row r="31" spans="1:13" x14ac:dyDescent="0.35">
      <c r="A31" s="20" t="s">
        <v>95</v>
      </c>
      <c r="B31" s="39" t="s">
        <v>95</v>
      </c>
      <c r="C31" s="65">
        <f>VLOOKUP($A$9&amp;$E$7&amp;$A31,PERFIL_DATOS!$A:$M,C$8,0)</f>
        <v>25.464616023961518</v>
      </c>
      <c r="D31" s="65">
        <f>VLOOKUP($A$9&amp;$E$7&amp;$A31,PERFIL_DATOS!$A:$M,D$8,0)</f>
        <v>26.130217123215754</v>
      </c>
      <c r="E31" s="65">
        <f>VLOOKUP($A$9&amp;$E$7&amp;$A31,PERFIL_DATOS!$A:$M,E$8,0)</f>
        <v>26.293321752590039</v>
      </c>
      <c r="F31" s="65">
        <f>VLOOKUP($A$9&amp;$E$7&amp;$A31,PERFIL_DATOS!$A:$M,F$8,0)</f>
        <v>24.297914876766729</v>
      </c>
      <c r="G31" s="65">
        <f>VLOOKUP($A$9&amp;$E$7&amp;$A31,PERFIL_DATOS!$A:$M,G$8,0)</f>
        <v>24.779807451165706</v>
      </c>
      <c r="H31" s="65">
        <f>VLOOKUP($A$9&amp;$E$7&amp;$A31,PERFIL_DATOS!$A:$M,H$8,0)</f>
        <v>24.644145952623212</v>
      </c>
      <c r="I31" s="65">
        <f>VLOOKUP($A$9&amp;$E$7&amp;$A31,PERFIL_DATOS!$A:$M,I$8,0)</f>
        <v>24.990588903830393</v>
      </c>
      <c r="J31" s="65">
        <f>VLOOKUP($A$9&amp;$E$7&amp;$A31,PERFIL_DATOS!$A:$M,J$8,0)</f>
        <v>24.738922313468883</v>
      </c>
      <c r="K31" s="65">
        <f>VLOOKUP($A$9&amp;$E$7&amp;$A31,PERFIL_DATOS!$A:$M,K$8,0)</f>
        <v>24.943141162427199</v>
      </c>
      <c r="L31" s="11"/>
      <c r="M31" s="66">
        <f>DESPLEGABLES!P24</f>
        <v>19.901301097318981</v>
      </c>
    </row>
    <row r="32" spans="1:13" x14ac:dyDescent="0.35">
      <c r="A32" s="21" t="s">
        <v>96</v>
      </c>
      <c r="B32" s="42" t="s">
        <v>96</v>
      </c>
      <c r="C32" s="67">
        <f>VLOOKUP($A$9&amp;$E$7&amp;$A32,PERFIL_DATOS!$A:$M,C$8,0)</f>
        <v>32.012134647713324</v>
      </c>
      <c r="D32" s="67">
        <f>VLOOKUP($A$9&amp;$E$7&amp;$A32,PERFIL_DATOS!$A:$M,D$8,0)</f>
        <v>32.699276395634953</v>
      </c>
      <c r="E32" s="67">
        <f>VLOOKUP($A$9&amp;$E$7&amp;$A32,PERFIL_DATOS!$A:$M,E$8,0)</f>
        <v>31.913972425889721</v>
      </c>
      <c r="F32" s="67">
        <f>VLOOKUP($A$9&amp;$E$7&amp;$A32,PERFIL_DATOS!$A:$M,F$8,0)</f>
        <v>34.695562144134541</v>
      </c>
      <c r="G32" s="67">
        <f>VLOOKUP($A$9&amp;$E$7&amp;$A32,PERFIL_DATOS!$A:$M,G$8,0)</f>
        <v>35.870234830525916</v>
      </c>
      <c r="H32" s="67">
        <f>VLOOKUP($A$9&amp;$E$7&amp;$A32,PERFIL_DATOS!$A:$M,H$8,0)</f>
        <v>35.628146950954189</v>
      </c>
      <c r="I32" s="67">
        <f>VLOOKUP($A$9&amp;$E$7&amp;$A32,PERFIL_DATOS!$A:$M,I$8,0)</f>
        <v>35.320861109316084</v>
      </c>
      <c r="J32" s="67">
        <f>VLOOKUP($A$9&amp;$E$7&amp;$A32,PERFIL_DATOS!$A:$M,J$8,0)</f>
        <v>36.754126995145214</v>
      </c>
      <c r="K32" s="67">
        <f>VLOOKUP($A$9&amp;$E$7&amp;$A32,PERFIL_DATOS!$A:$M,K$8,0)</f>
        <v>37.76009724108637</v>
      </c>
      <c r="L32" s="11"/>
      <c r="M32" s="68">
        <f>DESPLEGABLES!P25</f>
        <v>23.101944362749688</v>
      </c>
    </row>
    <row r="33" spans="1:13" x14ac:dyDescent="0.35">
      <c r="A33" s="19" t="s">
        <v>97</v>
      </c>
      <c r="B33" s="41" t="s">
        <v>97</v>
      </c>
      <c r="C33" s="63">
        <f>VLOOKUP($A$9&amp;$E$7&amp;$A33,PERFIL_DATOS!$A:$M,C$8,0)</f>
        <v>26.784704854887387</v>
      </c>
      <c r="D33" s="63">
        <f>VLOOKUP($A$9&amp;$E$7&amp;$A33,PERFIL_DATOS!$A:$M,D$8,0)</f>
        <v>27.785653305482754</v>
      </c>
      <c r="E33" s="63">
        <f>VLOOKUP($A$9&amp;$E$7&amp;$A33,PERFIL_DATOS!$A:$M,E$8,0)</f>
        <v>27.09483986637084</v>
      </c>
      <c r="F33" s="63">
        <f>VLOOKUP($A$9&amp;$E$7&amp;$A33,PERFIL_DATOS!$A:$M,F$8,0)</f>
        <v>26.729543677370565</v>
      </c>
      <c r="G33" s="63">
        <f>VLOOKUP($A$9&amp;$E$7&amp;$A33,PERFIL_DATOS!$A:$M,G$8,0)</f>
        <v>26.741077878212423</v>
      </c>
      <c r="H33" s="63">
        <f>VLOOKUP($A$9&amp;$E$7&amp;$A33,PERFIL_DATOS!$A:$M,H$8,0)</f>
        <v>26.529126633329764</v>
      </c>
      <c r="I33" s="63">
        <f>VLOOKUP($A$9&amp;$E$7&amp;$A33,PERFIL_DATOS!$A:$M,I$8,0)</f>
        <v>26.287128526682213</v>
      </c>
      <c r="J33" s="63">
        <f>VLOOKUP($A$9&amp;$E$7&amp;$A33,PERFIL_DATOS!$A:$M,J$8,0)</f>
        <v>25.726412060614734</v>
      </c>
      <c r="K33" s="63">
        <f>VLOOKUP($A$9&amp;$E$7&amp;$A33,PERFIL_DATOS!$A:$M,K$8,0)</f>
        <v>26.658865442310955</v>
      </c>
      <c r="L33" s="11"/>
      <c r="M33" s="64">
        <f>DESPLEGABLES!P26</f>
        <v>21.507795496376829</v>
      </c>
    </row>
    <row r="34" spans="1:13" x14ac:dyDescent="0.35">
      <c r="A34" s="20" t="s">
        <v>98</v>
      </c>
      <c r="B34" s="39" t="s">
        <v>98</v>
      </c>
      <c r="C34" s="65">
        <f>VLOOKUP($A$9&amp;$E$7&amp;$A34,PERFIL_DATOS!$A:$M,C$8,0)</f>
        <v>32.613704258828044</v>
      </c>
      <c r="D34" s="65">
        <f>VLOOKUP($A$9&amp;$E$7&amp;$A34,PERFIL_DATOS!$A:$M,D$8,0)</f>
        <v>33.419993886345154</v>
      </c>
      <c r="E34" s="65">
        <f>VLOOKUP($A$9&amp;$E$7&amp;$A34,PERFIL_DATOS!$A:$M,E$8,0)</f>
        <v>34.106933744742619</v>
      </c>
      <c r="F34" s="65">
        <f>VLOOKUP($A$9&amp;$E$7&amp;$A34,PERFIL_DATOS!$A:$M,F$8,0)</f>
        <v>33.020398068980903</v>
      </c>
      <c r="G34" s="65">
        <f>VLOOKUP($A$9&amp;$E$7&amp;$A34,PERFIL_DATOS!$A:$M,G$8,0)</f>
        <v>34.008927258205958</v>
      </c>
      <c r="H34" s="65">
        <f>VLOOKUP($A$9&amp;$E$7&amp;$A34,PERFIL_DATOS!$A:$M,H$8,0)</f>
        <v>33.389450501993153</v>
      </c>
      <c r="I34" s="65">
        <f>VLOOKUP($A$9&amp;$E$7&amp;$A34,PERFIL_DATOS!$A:$M,I$8,0)</f>
        <v>34.090282927809973</v>
      </c>
      <c r="J34" s="65">
        <f>VLOOKUP($A$9&amp;$E$7&amp;$A34,PERFIL_DATOS!$A:$M,J$8,0)</f>
        <v>33.821591129634328</v>
      </c>
      <c r="K34" s="65">
        <f>VLOOKUP($A$9&amp;$E$7&amp;$A34,PERFIL_DATOS!$A:$M,K$8,0)</f>
        <v>33.026914224027209</v>
      </c>
      <c r="L34" s="11"/>
      <c r="M34" s="66">
        <f>DESPLEGABLES!P27</f>
        <v>33.017193829051692</v>
      </c>
    </row>
    <row r="35" spans="1:13" x14ac:dyDescent="0.35">
      <c r="A35" s="20" t="s">
        <v>99</v>
      </c>
      <c r="B35" s="39" t="s">
        <v>99</v>
      </c>
      <c r="C35" s="65">
        <f>VLOOKUP($A$9&amp;$E$7&amp;$A35,PERFIL_DATOS!$A:$M,C$8,0)</f>
        <v>23.8316261782455</v>
      </c>
      <c r="D35" s="65">
        <f>VLOOKUP($A$9&amp;$E$7&amp;$A35,PERFIL_DATOS!$A:$M,D$8,0)</f>
        <v>23.360959634279585</v>
      </c>
      <c r="E35" s="65">
        <f>VLOOKUP($A$9&amp;$E$7&amp;$A35,PERFIL_DATOS!$A:$M,E$8,0)</f>
        <v>23.293222054556793</v>
      </c>
      <c r="F35" s="65">
        <f>VLOOKUP($A$9&amp;$E$7&amp;$A35,PERFIL_DATOS!$A:$M,F$8,0)</f>
        <v>25.100103355553109</v>
      </c>
      <c r="G35" s="65">
        <f>VLOOKUP($A$9&amp;$E$7&amp;$A35,PERFIL_DATOS!$A:$M,G$8,0)</f>
        <v>23.767140554257047</v>
      </c>
      <c r="H35" s="65">
        <f>VLOOKUP($A$9&amp;$E$7&amp;$A35,PERFIL_DATOS!$A:$M,H$8,0)</f>
        <v>24.367852247015872</v>
      </c>
      <c r="I35" s="65">
        <f>VLOOKUP($A$9&amp;$E$7&amp;$A35,PERFIL_DATOS!$A:$M,I$8,0)</f>
        <v>24.437062589174623</v>
      </c>
      <c r="J35" s="65">
        <f>VLOOKUP($A$9&amp;$E$7&amp;$A35,PERFIL_DATOS!$A:$M,J$8,0)</f>
        <v>24.871625057904719</v>
      </c>
      <c r="K35" s="65">
        <f>VLOOKUP($A$9&amp;$E$7&amp;$A35,PERFIL_DATOS!$A:$M,K$8,0)</f>
        <v>24.565798066930476</v>
      </c>
      <c r="L35" s="11"/>
      <c r="M35" s="66">
        <f>DESPLEGABLES!P28</f>
        <v>26.298805040906771</v>
      </c>
    </row>
    <row r="36" spans="1:13" x14ac:dyDescent="0.35">
      <c r="A36" s="21" t="s">
        <v>100</v>
      </c>
      <c r="B36" s="42" t="s">
        <v>100</v>
      </c>
      <c r="C36" s="67">
        <f>VLOOKUP($A$9&amp;$E$7&amp;$A36,PERFIL_DATOS!$A:$M,C$8,0)</f>
        <v>16.769975345624001</v>
      </c>
      <c r="D36" s="67">
        <f>VLOOKUP($A$9&amp;$E$7&amp;$A36,PERFIL_DATOS!$A:$M,D$8,0)</f>
        <v>15.433418783261624</v>
      </c>
      <c r="E36" s="67">
        <f>VLOOKUP($A$9&amp;$E$7&amp;$A36,PERFIL_DATOS!$A:$M,E$8,0)</f>
        <v>15.504997575141054</v>
      </c>
      <c r="F36" s="67">
        <f>VLOOKUP($A$9&amp;$E$7&amp;$A36,PERFIL_DATOS!$A:$M,F$8,0)</f>
        <v>15.149962045782365</v>
      </c>
      <c r="G36" s="67">
        <f>VLOOKUP($A$9&amp;$E$7&amp;$A36,PERFIL_DATOS!$A:$M,G$8,0)</f>
        <v>15.482854309324573</v>
      </c>
      <c r="H36" s="67">
        <f>VLOOKUP($A$9&amp;$E$7&amp;$A36,PERFIL_DATOS!$A:$M,H$8,0)</f>
        <v>15.713570617661205</v>
      </c>
      <c r="I36" s="67">
        <f>VLOOKUP($A$9&amp;$E$7&amp;$A36,PERFIL_DATOS!$A:$M,I$8,0)</f>
        <v>15.185519118116181</v>
      </c>
      <c r="J36" s="67">
        <f>VLOOKUP($A$9&amp;$E$7&amp;$A36,PERFIL_DATOS!$A:$M,J$8,0)</f>
        <v>15.5803646687</v>
      </c>
      <c r="K36" s="67">
        <f>VLOOKUP($A$9&amp;$E$7&amp;$A36,PERFIL_DATOS!$A:$M,K$8,0)</f>
        <v>15.748415551186721</v>
      </c>
      <c r="L36" s="11"/>
      <c r="M36" s="68">
        <f>DESPLEGABLES!P29</f>
        <v>19.176202911878185</v>
      </c>
    </row>
    <row r="37" spans="1:13" x14ac:dyDescent="0.35">
      <c r="A37" s="19" t="s">
        <v>101</v>
      </c>
      <c r="B37" s="41" t="s">
        <v>101</v>
      </c>
      <c r="C37" s="63">
        <f>VLOOKUP($A$9&amp;$E$7&amp;$A37,PERFIL_DATOS!$A:$M,C$8,0)</f>
        <v>54.906249191100308</v>
      </c>
      <c r="D37" s="63">
        <f>VLOOKUP($A$9&amp;$E$7&amp;$A37,PERFIL_DATOS!$A:$M,D$8,0)</f>
        <v>55.253866840127465</v>
      </c>
      <c r="E37" s="63">
        <f>VLOOKUP($A$9&amp;$E$7&amp;$A37,PERFIL_DATOS!$A:$M,E$8,0)</f>
        <v>56.314417180505828</v>
      </c>
      <c r="F37" s="63">
        <f>VLOOKUP($A$9&amp;$E$7&amp;$A37,PERFIL_DATOS!$A:$M,F$8,0)</f>
        <v>55.899522105651386</v>
      </c>
      <c r="G37" s="63">
        <f>VLOOKUP($A$9&amp;$E$7&amp;$A37,PERFIL_DATOS!$A:$M,G$8,0)</f>
        <v>55.610681010808008</v>
      </c>
      <c r="H37" s="63">
        <f>VLOOKUP($A$9&amp;$E$7&amp;$A37,PERFIL_DATOS!$A:$M,H$8,0)</f>
        <v>55.534567443660436</v>
      </c>
      <c r="I37" s="63">
        <f>VLOOKUP($A$9&amp;$E$7&amp;$A37,PERFIL_DATOS!$A:$M,I$8,0)</f>
        <v>55.215183303535795</v>
      </c>
      <c r="J37" s="63">
        <f>VLOOKUP($A$9&amp;$E$7&amp;$A37,PERFIL_DATOS!$A:$M,J$8,0)</f>
        <v>55.595225109470029</v>
      </c>
      <c r="K37" s="63">
        <f>VLOOKUP($A$9&amp;$E$7&amp;$A37,PERFIL_DATOS!$A:$M,K$8,0)</f>
        <v>55.650912558572138</v>
      </c>
      <c r="L37" s="11"/>
      <c r="M37" s="64">
        <f>DESPLEGABLES!P30</f>
        <v>49.600446579335028</v>
      </c>
    </row>
    <row r="38" spans="1:13" x14ac:dyDescent="0.35">
      <c r="A38" s="21" t="s">
        <v>102</v>
      </c>
      <c r="B38" s="42" t="s">
        <v>102</v>
      </c>
      <c r="C38" s="67">
        <f>VLOOKUP($A$9&amp;$E$7&amp;$A38,PERFIL_DATOS!$A:$M,C$8,0)</f>
        <v>45.093750808899685</v>
      </c>
      <c r="D38" s="67">
        <f>VLOOKUP($A$9&amp;$E$7&amp;$A38,PERFIL_DATOS!$A:$M,D$8,0)</f>
        <v>44.746133159872542</v>
      </c>
      <c r="E38" s="67">
        <f>VLOOKUP($A$9&amp;$E$7&amp;$A38,PERFIL_DATOS!$A:$M,E$8,0)</f>
        <v>43.685582819494179</v>
      </c>
      <c r="F38" s="67">
        <f>VLOOKUP($A$9&amp;$E$7&amp;$A38,PERFIL_DATOS!$A:$M,F$8,0)</f>
        <v>44.100513632783297</v>
      </c>
      <c r="G38" s="67">
        <f>VLOOKUP($A$9&amp;$E$7&amp;$A38,PERFIL_DATOS!$A:$M,G$8,0)</f>
        <v>44.389318989191992</v>
      </c>
      <c r="H38" s="67">
        <f>VLOOKUP($A$9&amp;$E$7&amp;$A38,PERFIL_DATOS!$A:$M,H$8,0)</f>
        <v>44.465432556339564</v>
      </c>
      <c r="I38" s="67">
        <f>VLOOKUP($A$9&amp;$E$7&amp;$A38,PERFIL_DATOS!$A:$M,I$8,0)</f>
        <v>44.784782505379113</v>
      </c>
      <c r="J38" s="67">
        <f>VLOOKUP($A$9&amp;$E$7&amp;$A38,PERFIL_DATOS!$A:$M,J$8,0)</f>
        <v>44.404774890529971</v>
      </c>
      <c r="K38" s="67">
        <f>VLOOKUP($A$9&amp;$E$7&amp;$A38,PERFIL_DATOS!$A:$M,K$8,0)</f>
        <v>44.349087441427862</v>
      </c>
      <c r="L38" s="11"/>
      <c r="M38" s="68">
        <f>DESPLEGABLES!P31</f>
        <v>50.399571359898232</v>
      </c>
    </row>
    <row r="39" spans="1:13" ht="15.5" x14ac:dyDescent="0.35">
      <c r="A39" s="51" t="s">
        <v>163</v>
      </c>
      <c r="B39" s="46"/>
      <c r="C39" s="12"/>
      <c r="D39" s="12"/>
      <c r="E39" s="12"/>
      <c r="F39" s="12"/>
      <c r="G39" s="13"/>
      <c r="H39" s="13"/>
      <c r="I39" s="13"/>
      <c r="J39" s="13"/>
      <c r="K39" s="13"/>
      <c r="L39" s="13"/>
    </row>
    <row r="40" spans="1:13" x14ac:dyDescent="0.35">
      <c r="A40" s="52" t="s">
        <v>164</v>
      </c>
      <c r="B40" s="47"/>
      <c r="C40" s="15"/>
      <c r="D40" s="15"/>
      <c r="E40" s="15"/>
      <c r="F40" s="15"/>
      <c r="G40" s="15"/>
      <c r="H40" s="15"/>
      <c r="I40" s="15"/>
      <c r="J40" s="15"/>
      <c r="K40" s="15"/>
      <c r="L40" s="15"/>
    </row>
    <row r="41" spans="1:13" x14ac:dyDescent="0.35">
      <c r="A41" s="14"/>
      <c r="B41" s="47"/>
    </row>
    <row r="42" spans="1:13" x14ac:dyDescent="0.35">
      <c r="B42" s="39"/>
    </row>
    <row r="43" spans="1:13" x14ac:dyDescent="0.35">
      <c r="B43" s="39"/>
    </row>
    <row r="44" spans="1:13" x14ac:dyDescent="0.35">
      <c r="B44" s="39"/>
    </row>
    <row r="45" spans="1:13" x14ac:dyDescent="0.35">
      <c r="B45" s="39"/>
    </row>
    <row r="46" spans="1:13" x14ac:dyDescent="0.35">
      <c r="B46" s="39"/>
    </row>
    <row r="47" spans="1:13" x14ac:dyDescent="0.35">
      <c r="B47" s="39"/>
    </row>
    <row r="48" spans="1:13" x14ac:dyDescent="0.35">
      <c r="B48" s="39"/>
    </row>
    <row r="49" spans="2:2" x14ac:dyDescent="0.35">
      <c r="B49" s="39"/>
    </row>
    <row r="50" spans="2:2" x14ac:dyDescent="0.35">
      <c r="B50" s="39"/>
    </row>
    <row r="51" spans="2:2" x14ac:dyDescent="0.35">
      <c r="B51" s="39"/>
    </row>
    <row r="52" spans="2:2" x14ac:dyDescent="0.35">
      <c r="B52" s="39"/>
    </row>
    <row r="53" spans="2:2" x14ac:dyDescent="0.35">
      <c r="B53" s="39"/>
    </row>
    <row r="54" spans="2:2" x14ac:dyDescent="0.35">
      <c r="B54" s="39"/>
    </row>
    <row r="55" spans="2:2" x14ac:dyDescent="0.35">
      <c r="B55" s="39"/>
    </row>
    <row r="56" spans="2:2" x14ac:dyDescent="0.35">
      <c r="B56" s="39"/>
    </row>
    <row r="57" spans="2:2" x14ac:dyDescent="0.35">
      <c r="B57" s="39"/>
    </row>
    <row r="58" spans="2:2" x14ac:dyDescent="0.35">
      <c r="B58" s="39"/>
    </row>
    <row r="59" spans="2:2" x14ac:dyDescent="0.35">
      <c r="B59" s="39"/>
    </row>
    <row r="60" spans="2:2" x14ac:dyDescent="0.35">
      <c r="B60" s="39"/>
    </row>
    <row r="61" spans="2:2" x14ac:dyDescent="0.35">
      <c r="B61" s="39"/>
    </row>
    <row r="62" spans="2:2" x14ac:dyDescent="0.35">
      <c r="B62" s="39"/>
    </row>
    <row r="63" spans="2:2" x14ac:dyDescent="0.35">
      <c r="B63" s="39"/>
    </row>
    <row r="64" spans="2:2" x14ac:dyDescent="0.35">
      <c r="B64" s="39"/>
    </row>
    <row r="65" spans="2:2" x14ac:dyDescent="0.35">
      <c r="B65" s="39"/>
    </row>
    <row r="66" spans="2:2" x14ac:dyDescent="0.35">
      <c r="B66" s="39"/>
    </row>
    <row r="67" spans="2:2" x14ac:dyDescent="0.35">
      <c r="B67" s="39"/>
    </row>
    <row r="68" spans="2:2" x14ac:dyDescent="0.35">
      <c r="B68" s="39"/>
    </row>
    <row r="69" spans="2:2" x14ac:dyDescent="0.35">
      <c r="B69" s="39"/>
    </row>
    <row r="70" spans="2:2" x14ac:dyDescent="0.35">
      <c r="B70" s="39"/>
    </row>
    <row r="71" spans="2:2" x14ac:dyDescent="0.35">
      <c r="B71" s="39"/>
    </row>
    <row r="72" spans="2:2" x14ac:dyDescent="0.35">
      <c r="B72" s="39"/>
    </row>
    <row r="73" spans="2:2" x14ac:dyDescent="0.35">
      <c r="B73" s="39"/>
    </row>
    <row r="74" spans="2:2" x14ac:dyDescent="0.35">
      <c r="B74" s="39"/>
    </row>
    <row r="75" spans="2:2" x14ac:dyDescent="0.35">
      <c r="B75" s="39"/>
    </row>
    <row r="76" spans="2:2" x14ac:dyDescent="0.35">
      <c r="B76" s="39"/>
    </row>
    <row r="77" spans="2:2" x14ac:dyDescent="0.35">
      <c r="B77" s="39"/>
    </row>
    <row r="78" spans="2:2" x14ac:dyDescent="0.35">
      <c r="B78" s="39"/>
    </row>
    <row r="79" spans="2:2" x14ac:dyDescent="0.35">
      <c r="B79" s="39"/>
    </row>
    <row r="80" spans="2:2" x14ac:dyDescent="0.35">
      <c r="B80" s="39"/>
    </row>
    <row r="81" spans="2:2" x14ac:dyDescent="0.35">
      <c r="B81" s="39"/>
    </row>
    <row r="82" spans="2:2" x14ac:dyDescent="0.35">
      <c r="B82" s="39"/>
    </row>
    <row r="83" spans="2:2" x14ac:dyDescent="0.35">
      <c r="B83" s="39"/>
    </row>
    <row r="84" spans="2:2" x14ac:dyDescent="0.35">
      <c r="B84" s="39"/>
    </row>
    <row r="85" spans="2:2" x14ac:dyDescent="0.35">
      <c r="B85" s="39"/>
    </row>
    <row r="86" spans="2:2" x14ac:dyDescent="0.35">
      <c r="B86" s="39"/>
    </row>
    <row r="87" spans="2:2" x14ac:dyDescent="0.35">
      <c r="B87" s="39"/>
    </row>
    <row r="88" spans="2:2" x14ac:dyDescent="0.35">
      <c r="B88" s="39"/>
    </row>
    <row r="89" spans="2:2" x14ac:dyDescent="0.35">
      <c r="B89" s="39"/>
    </row>
    <row r="90" spans="2:2" x14ac:dyDescent="0.35">
      <c r="B90" s="39"/>
    </row>
    <row r="91" spans="2:2" x14ac:dyDescent="0.35">
      <c r="B91" s="39"/>
    </row>
    <row r="92" spans="2:2" x14ac:dyDescent="0.35">
      <c r="B92" s="39"/>
    </row>
    <row r="93" spans="2:2" x14ac:dyDescent="0.35">
      <c r="B93" s="39"/>
    </row>
    <row r="94" spans="2:2" x14ac:dyDescent="0.35">
      <c r="B94" s="39"/>
    </row>
    <row r="95" spans="2:2" x14ac:dyDescent="0.35">
      <c r="B95" s="39"/>
    </row>
    <row r="96" spans="2:2" x14ac:dyDescent="0.35">
      <c r="B96" s="39"/>
    </row>
    <row r="97" spans="2:2" x14ac:dyDescent="0.35">
      <c r="B97" s="39"/>
    </row>
    <row r="98" spans="2:2" x14ac:dyDescent="0.35">
      <c r="B98" s="39"/>
    </row>
    <row r="99" spans="2:2" x14ac:dyDescent="0.35">
      <c r="B99" s="39"/>
    </row>
    <row r="100" spans="2:2" x14ac:dyDescent="0.35">
      <c r="B100" s="39"/>
    </row>
    <row r="101" spans="2:2" x14ac:dyDescent="0.35">
      <c r="B101" s="39"/>
    </row>
    <row r="102" spans="2:2" x14ac:dyDescent="0.35">
      <c r="B102" s="39"/>
    </row>
    <row r="103" spans="2:2" x14ac:dyDescent="0.35">
      <c r="B103" s="39"/>
    </row>
    <row r="104" spans="2:2" x14ac:dyDescent="0.35">
      <c r="B104" s="39"/>
    </row>
    <row r="105" spans="2:2" x14ac:dyDescent="0.35">
      <c r="B105" s="39"/>
    </row>
    <row r="106" spans="2:2" x14ac:dyDescent="0.35">
      <c r="B106" s="39"/>
    </row>
    <row r="107" spans="2:2" x14ac:dyDescent="0.35">
      <c r="B107" s="39"/>
    </row>
    <row r="108" spans="2:2" x14ac:dyDescent="0.35">
      <c r="B108" s="39"/>
    </row>
    <row r="109" spans="2:2" x14ac:dyDescent="0.35">
      <c r="B109" s="39"/>
    </row>
    <row r="110" spans="2:2" x14ac:dyDescent="0.35">
      <c r="B110" s="39"/>
    </row>
    <row r="111" spans="2:2" x14ac:dyDescent="0.35">
      <c r="B111" s="39"/>
    </row>
    <row r="112" spans="2:2" x14ac:dyDescent="0.35">
      <c r="B112" s="39"/>
    </row>
    <row r="113" spans="2:2" x14ac:dyDescent="0.35">
      <c r="B113" s="39"/>
    </row>
    <row r="114" spans="2:2" x14ac:dyDescent="0.35">
      <c r="B114" s="39"/>
    </row>
    <row r="115" spans="2:2" x14ac:dyDescent="0.35">
      <c r="B115" s="39"/>
    </row>
    <row r="116" spans="2:2" x14ac:dyDescent="0.35">
      <c r="B116" s="39"/>
    </row>
    <row r="117" spans="2:2" x14ac:dyDescent="0.35">
      <c r="B117" s="39"/>
    </row>
    <row r="118" spans="2:2" x14ac:dyDescent="0.35">
      <c r="B118" s="39"/>
    </row>
    <row r="119" spans="2:2" x14ac:dyDescent="0.35">
      <c r="B119" s="39"/>
    </row>
    <row r="120" spans="2:2" x14ac:dyDescent="0.35">
      <c r="B120" s="39"/>
    </row>
    <row r="121" spans="2:2" x14ac:dyDescent="0.35">
      <c r="B121" s="39"/>
    </row>
    <row r="122" spans="2:2" x14ac:dyDescent="0.35">
      <c r="B122" s="39"/>
    </row>
    <row r="123" spans="2:2" x14ac:dyDescent="0.35">
      <c r="B123" s="39"/>
    </row>
    <row r="124" spans="2:2" x14ac:dyDescent="0.35">
      <c r="B124" s="39"/>
    </row>
    <row r="125" spans="2:2" x14ac:dyDescent="0.35">
      <c r="B125" s="39"/>
    </row>
    <row r="126" spans="2:2" x14ac:dyDescent="0.35">
      <c r="B126" s="39"/>
    </row>
    <row r="127" spans="2:2" x14ac:dyDescent="0.35">
      <c r="B127" s="39"/>
    </row>
    <row r="128" spans="2:2" x14ac:dyDescent="0.35">
      <c r="B128" s="39"/>
    </row>
    <row r="129" spans="2:2" x14ac:dyDescent="0.35">
      <c r="B129" s="39"/>
    </row>
    <row r="130" spans="2:2" x14ac:dyDescent="0.35">
      <c r="B130" s="39"/>
    </row>
    <row r="131" spans="2:2" x14ac:dyDescent="0.35">
      <c r="B131" s="39"/>
    </row>
    <row r="132" spans="2:2" x14ac:dyDescent="0.35">
      <c r="B132" s="39"/>
    </row>
    <row r="133" spans="2:2" x14ac:dyDescent="0.35">
      <c r="B133" s="39"/>
    </row>
    <row r="134" spans="2:2" x14ac:dyDescent="0.35">
      <c r="B134" s="39"/>
    </row>
    <row r="135" spans="2:2" x14ac:dyDescent="0.35">
      <c r="B135" s="39"/>
    </row>
    <row r="136" spans="2:2" x14ac:dyDescent="0.35">
      <c r="B136" s="39"/>
    </row>
    <row r="137" spans="2:2" x14ac:dyDescent="0.35">
      <c r="B137" s="39"/>
    </row>
    <row r="138" spans="2:2" x14ac:dyDescent="0.35">
      <c r="B138" s="39"/>
    </row>
    <row r="139" spans="2:2" x14ac:dyDescent="0.35">
      <c r="B139" s="39"/>
    </row>
    <row r="140" spans="2:2" x14ac:dyDescent="0.35">
      <c r="B140" s="39"/>
    </row>
    <row r="141" spans="2:2" x14ac:dyDescent="0.35">
      <c r="B141" s="39"/>
    </row>
    <row r="142" spans="2:2" x14ac:dyDescent="0.35">
      <c r="B142" s="39"/>
    </row>
    <row r="143" spans="2:2" x14ac:dyDescent="0.35">
      <c r="B143" s="39"/>
    </row>
    <row r="144" spans="2:2" x14ac:dyDescent="0.35">
      <c r="B144" s="39"/>
    </row>
    <row r="145" spans="2:2" x14ac:dyDescent="0.35">
      <c r="B145" s="39"/>
    </row>
    <row r="146" spans="2:2" x14ac:dyDescent="0.35">
      <c r="B146" s="39"/>
    </row>
    <row r="147" spans="2:2" x14ac:dyDescent="0.35">
      <c r="B147" s="39"/>
    </row>
    <row r="148" spans="2:2" x14ac:dyDescent="0.35">
      <c r="B148" s="39"/>
    </row>
    <row r="149" spans="2:2" x14ac:dyDescent="0.35">
      <c r="B149" s="39"/>
    </row>
    <row r="150" spans="2:2" x14ac:dyDescent="0.35">
      <c r="B150" s="39"/>
    </row>
    <row r="151" spans="2:2" x14ac:dyDescent="0.35">
      <c r="B151" s="39"/>
    </row>
    <row r="152" spans="2:2" x14ac:dyDescent="0.35">
      <c r="B152" s="39"/>
    </row>
    <row r="153" spans="2:2" x14ac:dyDescent="0.35">
      <c r="B153" s="39"/>
    </row>
    <row r="154" spans="2:2" x14ac:dyDescent="0.35">
      <c r="B154" s="39"/>
    </row>
    <row r="155" spans="2:2" x14ac:dyDescent="0.35">
      <c r="B155" s="39"/>
    </row>
    <row r="156" spans="2:2" x14ac:dyDescent="0.35">
      <c r="B156" s="39"/>
    </row>
    <row r="157" spans="2:2" x14ac:dyDescent="0.35">
      <c r="B157" s="39"/>
    </row>
    <row r="158" spans="2:2" x14ac:dyDescent="0.35">
      <c r="B158" s="39"/>
    </row>
    <row r="159" spans="2:2" x14ac:dyDescent="0.35">
      <c r="B159" s="39"/>
    </row>
    <row r="160" spans="2:2" x14ac:dyDescent="0.35">
      <c r="B160" s="39"/>
    </row>
    <row r="161" spans="2:2" x14ac:dyDescent="0.35">
      <c r="B161" s="39"/>
    </row>
    <row r="162" spans="2:2" x14ac:dyDescent="0.35">
      <c r="B162" s="39"/>
    </row>
    <row r="163" spans="2:2" x14ac:dyDescent="0.35">
      <c r="B163" s="39"/>
    </row>
    <row r="164" spans="2:2" x14ac:dyDescent="0.35">
      <c r="B164" s="39"/>
    </row>
    <row r="165" spans="2:2" x14ac:dyDescent="0.35">
      <c r="B165" s="39"/>
    </row>
    <row r="166" spans="2:2" x14ac:dyDescent="0.35">
      <c r="B166" s="39"/>
    </row>
    <row r="167" spans="2:2" x14ac:dyDescent="0.35">
      <c r="B167" s="39"/>
    </row>
    <row r="168" spans="2:2" x14ac:dyDescent="0.35">
      <c r="B168" s="39"/>
    </row>
    <row r="169" spans="2:2" x14ac:dyDescent="0.35">
      <c r="B169" s="39"/>
    </row>
    <row r="170" spans="2:2" x14ac:dyDescent="0.35">
      <c r="B170" s="39"/>
    </row>
    <row r="171" spans="2:2" x14ac:dyDescent="0.35">
      <c r="B171" s="39"/>
    </row>
    <row r="172" spans="2:2" x14ac:dyDescent="0.35">
      <c r="B172" s="39"/>
    </row>
    <row r="173" spans="2:2" x14ac:dyDescent="0.35">
      <c r="B173" s="39"/>
    </row>
    <row r="174" spans="2:2" x14ac:dyDescent="0.35">
      <c r="B174" s="39"/>
    </row>
    <row r="175" spans="2:2" x14ac:dyDescent="0.35">
      <c r="B175" s="39"/>
    </row>
    <row r="176" spans="2:2" x14ac:dyDescent="0.35">
      <c r="B176" s="39"/>
    </row>
    <row r="177" spans="2:2" x14ac:dyDescent="0.35">
      <c r="B177" s="39"/>
    </row>
    <row r="178" spans="2:2" x14ac:dyDescent="0.35">
      <c r="B178" s="39"/>
    </row>
    <row r="179" spans="2:2" x14ac:dyDescent="0.35">
      <c r="B179" s="39"/>
    </row>
    <row r="180" spans="2:2" x14ac:dyDescent="0.35">
      <c r="B180" s="39"/>
    </row>
    <row r="181" spans="2:2" x14ac:dyDescent="0.35">
      <c r="B181" s="39"/>
    </row>
    <row r="182" spans="2:2" x14ac:dyDescent="0.35">
      <c r="B182" s="39"/>
    </row>
    <row r="183" spans="2:2" x14ac:dyDescent="0.35">
      <c r="B183" s="39"/>
    </row>
    <row r="184" spans="2:2" x14ac:dyDescent="0.35">
      <c r="B184" s="39"/>
    </row>
    <row r="185" spans="2:2" x14ac:dyDescent="0.35">
      <c r="B185" s="39"/>
    </row>
    <row r="186" spans="2:2" x14ac:dyDescent="0.35">
      <c r="B186" s="39"/>
    </row>
    <row r="187" spans="2:2" x14ac:dyDescent="0.35">
      <c r="B187" s="39"/>
    </row>
    <row r="188" spans="2:2" x14ac:dyDescent="0.35">
      <c r="B188" s="39"/>
    </row>
    <row r="189" spans="2:2" x14ac:dyDescent="0.35">
      <c r="B189" s="39"/>
    </row>
    <row r="190" spans="2:2" x14ac:dyDescent="0.35">
      <c r="B190" s="39"/>
    </row>
    <row r="191" spans="2:2" x14ac:dyDescent="0.35">
      <c r="B191" s="39"/>
    </row>
    <row r="192" spans="2:2" x14ac:dyDescent="0.35">
      <c r="B192" s="39"/>
    </row>
    <row r="193" spans="2:2" x14ac:dyDescent="0.35">
      <c r="B193" s="39"/>
    </row>
    <row r="194" spans="2:2" x14ac:dyDescent="0.35">
      <c r="B194" s="39"/>
    </row>
    <row r="195" spans="2:2" x14ac:dyDescent="0.35">
      <c r="B195" s="39"/>
    </row>
    <row r="196" spans="2:2" x14ac:dyDescent="0.35">
      <c r="B196" s="39"/>
    </row>
    <row r="197" spans="2:2" x14ac:dyDescent="0.35">
      <c r="B197" s="39"/>
    </row>
    <row r="198" spans="2:2" x14ac:dyDescent="0.35">
      <c r="B198" s="39"/>
    </row>
    <row r="199" spans="2:2" x14ac:dyDescent="0.35">
      <c r="B199" s="39"/>
    </row>
    <row r="200" spans="2:2" x14ac:dyDescent="0.35">
      <c r="B200" s="39"/>
    </row>
    <row r="201" spans="2:2" x14ac:dyDescent="0.35">
      <c r="B201" s="39"/>
    </row>
    <row r="202" spans="2:2" x14ac:dyDescent="0.35">
      <c r="B202" s="39"/>
    </row>
    <row r="203" spans="2:2" x14ac:dyDescent="0.35">
      <c r="B203" s="39"/>
    </row>
    <row r="204" spans="2:2" x14ac:dyDescent="0.35">
      <c r="B204" s="39"/>
    </row>
    <row r="205" spans="2:2" x14ac:dyDescent="0.35">
      <c r="B205" s="39"/>
    </row>
    <row r="206" spans="2:2" x14ac:dyDescent="0.35">
      <c r="B206" s="39"/>
    </row>
    <row r="207" spans="2:2" x14ac:dyDescent="0.35">
      <c r="B207" s="39"/>
    </row>
    <row r="208" spans="2:2" x14ac:dyDescent="0.35">
      <c r="B208" s="39"/>
    </row>
    <row r="209" spans="2:2" x14ac:dyDescent="0.35">
      <c r="B209" s="39"/>
    </row>
    <row r="210" spans="2:2" x14ac:dyDescent="0.35">
      <c r="B210" s="39"/>
    </row>
    <row r="211" spans="2:2" x14ac:dyDescent="0.35">
      <c r="B211" s="39"/>
    </row>
    <row r="212" spans="2:2" x14ac:dyDescent="0.35">
      <c r="B212" s="39"/>
    </row>
    <row r="213" spans="2:2" x14ac:dyDescent="0.35">
      <c r="B213" s="39"/>
    </row>
    <row r="214" spans="2:2" x14ac:dyDescent="0.35">
      <c r="B214" s="39"/>
    </row>
    <row r="215" spans="2:2" x14ac:dyDescent="0.35">
      <c r="B215" s="39"/>
    </row>
    <row r="216" spans="2:2" x14ac:dyDescent="0.35">
      <c r="B216" s="39"/>
    </row>
    <row r="217" spans="2:2" x14ac:dyDescent="0.35">
      <c r="B217" s="39"/>
    </row>
    <row r="218" spans="2:2" x14ac:dyDescent="0.35">
      <c r="B218" s="39"/>
    </row>
    <row r="219" spans="2:2" x14ac:dyDescent="0.35">
      <c r="B219" s="39"/>
    </row>
    <row r="220" spans="2:2" x14ac:dyDescent="0.35">
      <c r="B220" s="39"/>
    </row>
    <row r="221" spans="2:2" x14ac:dyDescent="0.35">
      <c r="B221" s="39"/>
    </row>
    <row r="222" spans="2:2" x14ac:dyDescent="0.35">
      <c r="B222" s="39"/>
    </row>
    <row r="223" spans="2:2" x14ac:dyDescent="0.35">
      <c r="B223" s="39"/>
    </row>
    <row r="224" spans="2:2" x14ac:dyDescent="0.35">
      <c r="B224" s="39"/>
    </row>
    <row r="225" spans="2:2" x14ac:dyDescent="0.35">
      <c r="B225" s="39"/>
    </row>
    <row r="226" spans="2:2" x14ac:dyDescent="0.35">
      <c r="B226" s="39"/>
    </row>
    <row r="227" spans="2:2" x14ac:dyDescent="0.35">
      <c r="B227" s="39"/>
    </row>
    <row r="228" spans="2:2" x14ac:dyDescent="0.35">
      <c r="B228" s="39"/>
    </row>
    <row r="229" spans="2:2" x14ac:dyDescent="0.35">
      <c r="B229" s="39"/>
    </row>
    <row r="230" spans="2:2" x14ac:dyDescent="0.35">
      <c r="B230" s="39"/>
    </row>
    <row r="231" spans="2:2" x14ac:dyDescent="0.35">
      <c r="B231" s="39"/>
    </row>
    <row r="232" spans="2:2" x14ac:dyDescent="0.35">
      <c r="B232" s="39"/>
    </row>
    <row r="233" spans="2:2" x14ac:dyDescent="0.35">
      <c r="B233" s="39"/>
    </row>
    <row r="234" spans="2:2" x14ac:dyDescent="0.35">
      <c r="B234" s="39"/>
    </row>
    <row r="235" spans="2:2" x14ac:dyDescent="0.35">
      <c r="B235" s="39"/>
    </row>
    <row r="236" spans="2:2" x14ac:dyDescent="0.35">
      <c r="B236" s="39"/>
    </row>
    <row r="237" spans="2:2" x14ac:dyDescent="0.35">
      <c r="B237" s="39"/>
    </row>
    <row r="238" spans="2:2" x14ac:dyDescent="0.35">
      <c r="B238" s="39"/>
    </row>
    <row r="239" spans="2:2" x14ac:dyDescent="0.35">
      <c r="B239" s="39"/>
    </row>
    <row r="240" spans="2:2" x14ac:dyDescent="0.35">
      <c r="B240" s="39"/>
    </row>
    <row r="241" spans="2:2" x14ac:dyDescent="0.35">
      <c r="B241" s="39"/>
    </row>
    <row r="242" spans="2:2" x14ac:dyDescent="0.35">
      <c r="B242" s="39"/>
    </row>
    <row r="243" spans="2:2" x14ac:dyDescent="0.35">
      <c r="B243" s="39"/>
    </row>
    <row r="244" spans="2:2" x14ac:dyDescent="0.35">
      <c r="B244" s="39"/>
    </row>
    <row r="245" spans="2:2" x14ac:dyDescent="0.35">
      <c r="B245" s="39"/>
    </row>
    <row r="246" spans="2:2" x14ac:dyDescent="0.35">
      <c r="B246" s="39"/>
    </row>
    <row r="247" spans="2:2" x14ac:dyDescent="0.35">
      <c r="B247" s="39"/>
    </row>
    <row r="248" spans="2:2" x14ac:dyDescent="0.35">
      <c r="B248" s="39"/>
    </row>
    <row r="249" spans="2:2" x14ac:dyDescent="0.35">
      <c r="B249" s="39"/>
    </row>
    <row r="250" spans="2:2" x14ac:dyDescent="0.35">
      <c r="B250" s="39"/>
    </row>
    <row r="251" spans="2:2" x14ac:dyDescent="0.35">
      <c r="B251" s="39"/>
    </row>
    <row r="252" spans="2:2" x14ac:dyDescent="0.35">
      <c r="B252" s="39"/>
    </row>
    <row r="253" spans="2:2" x14ac:dyDescent="0.35">
      <c r="B253" s="39"/>
    </row>
    <row r="254" spans="2:2" x14ac:dyDescent="0.35">
      <c r="B254" s="39"/>
    </row>
    <row r="255" spans="2:2" x14ac:dyDescent="0.35">
      <c r="B255" s="39"/>
    </row>
    <row r="256" spans="2:2" x14ac:dyDescent="0.35">
      <c r="B256" s="39"/>
    </row>
    <row r="257" spans="2:2" x14ac:dyDescent="0.35">
      <c r="B257" s="39"/>
    </row>
    <row r="258" spans="2:2" x14ac:dyDescent="0.35">
      <c r="B258" s="39"/>
    </row>
    <row r="259" spans="2:2" x14ac:dyDescent="0.35">
      <c r="B259" s="39"/>
    </row>
    <row r="260" spans="2:2" x14ac:dyDescent="0.35">
      <c r="B260" s="39"/>
    </row>
    <row r="261" spans="2:2" x14ac:dyDescent="0.35">
      <c r="B261" s="39"/>
    </row>
    <row r="262" spans="2:2" x14ac:dyDescent="0.35">
      <c r="B262" s="39"/>
    </row>
    <row r="263" spans="2:2" x14ac:dyDescent="0.35">
      <c r="B263" s="39"/>
    </row>
    <row r="264" spans="2:2" x14ac:dyDescent="0.35">
      <c r="B264" s="39"/>
    </row>
    <row r="265" spans="2:2" x14ac:dyDescent="0.35">
      <c r="B265" s="39"/>
    </row>
    <row r="266" spans="2:2" x14ac:dyDescent="0.35">
      <c r="B266" s="39"/>
    </row>
    <row r="267" spans="2:2" x14ac:dyDescent="0.35">
      <c r="B267" s="39"/>
    </row>
    <row r="268" spans="2:2" x14ac:dyDescent="0.35">
      <c r="B268" s="39"/>
    </row>
    <row r="269" spans="2:2" x14ac:dyDescent="0.35">
      <c r="B269" s="39"/>
    </row>
    <row r="270" spans="2:2" x14ac:dyDescent="0.35">
      <c r="B270" s="39"/>
    </row>
    <row r="271" spans="2:2" x14ac:dyDescent="0.35">
      <c r="B271" s="39"/>
    </row>
    <row r="272" spans="2:2" x14ac:dyDescent="0.35">
      <c r="B272" s="39"/>
    </row>
    <row r="273" spans="2:2" x14ac:dyDescent="0.35">
      <c r="B273" s="39"/>
    </row>
    <row r="274" spans="2:2" x14ac:dyDescent="0.35">
      <c r="B274" s="39"/>
    </row>
    <row r="275" spans="2:2" x14ac:dyDescent="0.35">
      <c r="B275" s="39"/>
    </row>
    <row r="276" spans="2:2" x14ac:dyDescent="0.35">
      <c r="B276" s="39"/>
    </row>
    <row r="277" spans="2:2" x14ac:dyDescent="0.35">
      <c r="B277" s="39"/>
    </row>
    <row r="278" spans="2:2" x14ac:dyDescent="0.35">
      <c r="B278" s="39"/>
    </row>
    <row r="279" spans="2:2" x14ac:dyDescent="0.35">
      <c r="B279" s="39"/>
    </row>
    <row r="280" spans="2:2" x14ac:dyDescent="0.35">
      <c r="B280" s="39"/>
    </row>
    <row r="281" spans="2:2" x14ac:dyDescent="0.35">
      <c r="B281" s="39"/>
    </row>
    <row r="282" spans="2:2" x14ac:dyDescent="0.35">
      <c r="B282" s="39"/>
    </row>
    <row r="283" spans="2:2" x14ac:dyDescent="0.35">
      <c r="B283" s="39"/>
    </row>
    <row r="284" spans="2:2" x14ac:dyDescent="0.35">
      <c r="B284" s="39"/>
    </row>
    <row r="285" spans="2:2" x14ac:dyDescent="0.35">
      <c r="B285" s="39"/>
    </row>
    <row r="286" spans="2:2" x14ac:dyDescent="0.35">
      <c r="B286" s="39"/>
    </row>
    <row r="287" spans="2:2" x14ac:dyDescent="0.35">
      <c r="B287" s="39"/>
    </row>
    <row r="288" spans="2:2" x14ac:dyDescent="0.35">
      <c r="B288" s="39"/>
    </row>
    <row r="289" spans="2:2" x14ac:dyDescent="0.35">
      <c r="B289" s="39"/>
    </row>
    <row r="290" spans="2:2" x14ac:dyDescent="0.35">
      <c r="B290" s="39"/>
    </row>
    <row r="291" spans="2:2" x14ac:dyDescent="0.35">
      <c r="B291" s="39"/>
    </row>
    <row r="292" spans="2:2" x14ac:dyDescent="0.35">
      <c r="B292" s="39"/>
    </row>
    <row r="293" spans="2:2" x14ac:dyDescent="0.35">
      <c r="B293" s="39"/>
    </row>
    <row r="294" spans="2:2" x14ac:dyDescent="0.35">
      <c r="B294" s="39"/>
    </row>
    <row r="295" spans="2:2" x14ac:dyDescent="0.35">
      <c r="B295" s="39"/>
    </row>
    <row r="296" spans="2:2" x14ac:dyDescent="0.35">
      <c r="B296" s="39"/>
    </row>
    <row r="297" spans="2:2" x14ac:dyDescent="0.35">
      <c r="B297" s="39"/>
    </row>
    <row r="298" spans="2:2" x14ac:dyDescent="0.35">
      <c r="B298" s="39"/>
    </row>
    <row r="299" spans="2:2" x14ac:dyDescent="0.35">
      <c r="B299" s="39"/>
    </row>
    <row r="300" spans="2:2" x14ac:dyDescent="0.35">
      <c r="B300" s="39"/>
    </row>
    <row r="301" spans="2:2" x14ac:dyDescent="0.35">
      <c r="B301" s="39"/>
    </row>
    <row r="302" spans="2:2" x14ac:dyDescent="0.35">
      <c r="B302" s="39"/>
    </row>
    <row r="303" spans="2:2" x14ac:dyDescent="0.35">
      <c r="B303" s="39"/>
    </row>
    <row r="304" spans="2:2" x14ac:dyDescent="0.35">
      <c r="B304" s="39"/>
    </row>
    <row r="305" spans="2:2" x14ac:dyDescent="0.35">
      <c r="B305" s="39"/>
    </row>
    <row r="306" spans="2:2" x14ac:dyDescent="0.35">
      <c r="B306" s="39"/>
    </row>
    <row r="307" spans="2:2" x14ac:dyDescent="0.35">
      <c r="B307" s="39"/>
    </row>
    <row r="308" spans="2:2" x14ac:dyDescent="0.35">
      <c r="B308" s="39"/>
    </row>
    <row r="309" spans="2:2" x14ac:dyDescent="0.35">
      <c r="B309" s="39"/>
    </row>
    <row r="310" spans="2:2" x14ac:dyDescent="0.35">
      <c r="B310" s="39"/>
    </row>
    <row r="311" spans="2:2" x14ac:dyDescent="0.35">
      <c r="B311" s="39"/>
    </row>
    <row r="312" spans="2:2" x14ac:dyDescent="0.35">
      <c r="B312" s="39"/>
    </row>
    <row r="313" spans="2:2" x14ac:dyDescent="0.35">
      <c r="B313" s="39"/>
    </row>
    <row r="314" spans="2:2" x14ac:dyDescent="0.35">
      <c r="B314" s="39"/>
    </row>
    <row r="315" spans="2:2" x14ac:dyDescent="0.35">
      <c r="B315" s="39"/>
    </row>
    <row r="316" spans="2:2" x14ac:dyDescent="0.35">
      <c r="B316" s="39"/>
    </row>
    <row r="317" spans="2:2" x14ac:dyDescent="0.35">
      <c r="B317" s="39"/>
    </row>
    <row r="318" spans="2:2" x14ac:dyDescent="0.35">
      <c r="B318" s="39"/>
    </row>
    <row r="319" spans="2:2" x14ac:dyDescent="0.35">
      <c r="B319" s="39"/>
    </row>
    <row r="320" spans="2:2" x14ac:dyDescent="0.35">
      <c r="B320" s="39"/>
    </row>
    <row r="321" spans="2:2" x14ac:dyDescent="0.35">
      <c r="B321" s="39"/>
    </row>
    <row r="322" spans="2:2" x14ac:dyDescent="0.35">
      <c r="B322" s="39"/>
    </row>
    <row r="323" spans="2:2" x14ac:dyDescent="0.35">
      <c r="B323" s="39"/>
    </row>
    <row r="324" spans="2:2" x14ac:dyDescent="0.35">
      <c r="B324" s="39"/>
    </row>
    <row r="325" spans="2:2" x14ac:dyDescent="0.35">
      <c r="B325" s="39"/>
    </row>
    <row r="326" spans="2:2" x14ac:dyDescent="0.35">
      <c r="B326" s="39"/>
    </row>
    <row r="327" spans="2:2" x14ac:dyDescent="0.35">
      <c r="B327" s="39"/>
    </row>
    <row r="328" spans="2:2" x14ac:dyDescent="0.35">
      <c r="B328" s="39"/>
    </row>
    <row r="329" spans="2:2" x14ac:dyDescent="0.35">
      <c r="B329" s="39"/>
    </row>
    <row r="330" spans="2:2" x14ac:dyDescent="0.35">
      <c r="B330" s="39"/>
    </row>
    <row r="331" spans="2:2" x14ac:dyDescent="0.35">
      <c r="B331" s="39"/>
    </row>
    <row r="332" spans="2:2" x14ac:dyDescent="0.35">
      <c r="B332" s="39"/>
    </row>
    <row r="333" spans="2:2" x14ac:dyDescent="0.35">
      <c r="B333" s="39"/>
    </row>
    <row r="334" spans="2:2" x14ac:dyDescent="0.35">
      <c r="B334" s="39"/>
    </row>
    <row r="335" spans="2:2" x14ac:dyDescent="0.35">
      <c r="B335" s="39"/>
    </row>
    <row r="336" spans="2:2" x14ac:dyDescent="0.35">
      <c r="B336" s="39"/>
    </row>
    <row r="337" spans="2:2" x14ac:dyDescent="0.35">
      <c r="B337" s="39"/>
    </row>
    <row r="338" spans="2:2" x14ac:dyDescent="0.35">
      <c r="B338" s="39"/>
    </row>
    <row r="339" spans="2:2" x14ac:dyDescent="0.35">
      <c r="B339" s="39"/>
    </row>
    <row r="340" spans="2:2" x14ac:dyDescent="0.35">
      <c r="B340" s="39"/>
    </row>
    <row r="341" spans="2:2" x14ac:dyDescent="0.35">
      <c r="B341" s="39"/>
    </row>
    <row r="342" spans="2:2" x14ac:dyDescent="0.35">
      <c r="B342" s="39"/>
    </row>
    <row r="343" spans="2:2" x14ac:dyDescent="0.35">
      <c r="B343" s="39"/>
    </row>
    <row r="344" spans="2:2" x14ac:dyDescent="0.35">
      <c r="B344" s="39"/>
    </row>
    <row r="345" spans="2:2" x14ac:dyDescent="0.35">
      <c r="B345" s="39"/>
    </row>
    <row r="346" spans="2:2" x14ac:dyDescent="0.35">
      <c r="B346" s="39"/>
    </row>
    <row r="347" spans="2:2" x14ac:dyDescent="0.35">
      <c r="B347" s="39"/>
    </row>
    <row r="348" spans="2:2" x14ac:dyDescent="0.35">
      <c r="B348" s="39"/>
    </row>
    <row r="349" spans="2:2" x14ac:dyDescent="0.35">
      <c r="B349" s="39"/>
    </row>
    <row r="350" spans="2:2" x14ac:dyDescent="0.35">
      <c r="B350" s="39"/>
    </row>
    <row r="351" spans="2:2" x14ac:dyDescent="0.35">
      <c r="B351" s="39"/>
    </row>
    <row r="352" spans="2:2" x14ac:dyDescent="0.35">
      <c r="B352" s="39"/>
    </row>
    <row r="353" spans="2:2" x14ac:dyDescent="0.35">
      <c r="B353" s="39"/>
    </row>
    <row r="354" spans="2:2" x14ac:dyDescent="0.35">
      <c r="B354" s="39"/>
    </row>
    <row r="355" spans="2:2" x14ac:dyDescent="0.35">
      <c r="B355" s="39"/>
    </row>
    <row r="356" spans="2:2" x14ac:dyDescent="0.35">
      <c r="B356" s="39"/>
    </row>
    <row r="357" spans="2:2" x14ac:dyDescent="0.35">
      <c r="B357" s="39"/>
    </row>
    <row r="358" spans="2:2" x14ac:dyDescent="0.35">
      <c r="B358" s="39"/>
    </row>
    <row r="359" spans="2:2" x14ac:dyDescent="0.35">
      <c r="B359" s="39"/>
    </row>
    <row r="360" spans="2:2" x14ac:dyDescent="0.35">
      <c r="B360" s="39"/>
    </row>
    <row r="361" spans="2:2" x14ac:dyDescent="0.35">
      <c r="B361" s="39"/>
    </row>
    <row r="362" spans="2:2" x14ac:dyDescent="0.35">
      <c r="B362" s="39"/>
    </row>
    <row r="363" spans="2:2" x14ac:dyDescent="0.35">
      <c r="B363" s="39"/>
    </row>
    <row r="364" spans="2:2" x14ac:dyDescent="0.35">
      <c r="B364" s="39"/>
    </row>
    <row r="365" spans="2:2" x14ac:dyDescent="0.35">
      <c r="B365" s="39"/>
    </row>
    <row r="366" spans="2:2" x14ac:dyDescent="0.35">
      <c r="B366" s="39"/>
    </row>
    <row r="367" spans="2:2" x14ac:dyDescent="0.35">
      <c r="B367" s="39"/>
    </row>
    <row r="368" spans="2:2" x14ac:dyDescent="0.35">
      <c r="B368" s="39"/>
    </row>
    <row r="369" spans="2:2" x14ac:dyDescent="0.35">
      <c r="B369" s="39"/>
    </row>
    <row r="370" spans="2:2" x14ac:dyDescent="0.35">
      <c r="B370" s="39"/>
    </row>
    <row r="371" spans="2:2" x14ac:dyDescent="0.35">
      <c r="B371" s="39"/>
    </row>
    <row r="372" spans="2:2" x14ac:dyDescent="0.35">
      <c r="B372" s="39"/>
    </row>
    <row r="373" spans="2:2" x14ac:dyDescent="0.35">
      <c r="B373" s="39"/>
    </row>
    <row r="374" spans="2:2" x14ac:dyDescent="0.35">
      <c r="B374" s="39"/>
    </row>
    <row r="375" spans="2:2" x14ac:dyDescent="0.35">
      <c r="B375" s="39"/>
    </row>
    <row r="376" spans="2:2" x14ac:dyDescent="0.35">
      <c r="B376" s="39"/>
    </row>
    <row r="377" spans="2:2" x14ac:dyDescent="0.35">
      <c r="B377" s="39"/>
    </row>
    <row r="378" spans="2:2" x14ac:dyDescent="0.35">
      <c r="B378" s="39"/>
    </row>
    <row r="379" spans="2:2" x14ac:dyDescent="0.35">
      <c r="B379" s="39"/>
    </row>
    <row r="380" spans="2:2" x14ac:dyDescent="0.35">
      <c r="B380" s="39"/>
    </row>
    <row r="381" spans="2:2" x14ac:dyDescent="0.35">
      <c r="B381" s="39"/>
    </row>
    <row r="382" spans="2:2" x14ac:dyDescent="0.35">
      <c r="B382" s="39"/>
    </row>
    <row r="383" spans="2:2" x14ac:dyDescent="0.35">
      <c r="B383" s="39"/>
    </row>
    <row r="384" spans="2:2" x14ac:dyDescent="0.35">
      <c r="B384" s="39"/>
    </row>
    <row r="385" spans="2:2" x14ac:dyDescent="0.35">
      <c r="B385" s="39"/>
    </row>
    <row r="386" spans="2:2" x14ac:dyDescent="0.35">
      <c r="B386" s="39"/>
    </row>
    <row r="387" spans="2:2" x14ac:dyDescent="0.35">
      <c r="B387" s="39"/>
    </row>
    <row r="388" spans="2:2" x14ac:dyDescent="0.35">
      <c r="B388" s="39"/>
    </row>
    <row r="389" spans="2:2" x14ac:dyDescent="0.35">
      <c r="B389" s="39"/>
    </row>
    <row r="390" spans="2:2" x14ac:dyDescent="0.35">
      <c r="B390" s="39"/>
    </row>
    <row r="391" spans="2:2" x14ac:dyDescent="0.35">
      <c r="B391" s="39"/>
    </row>
    <row r="392" spans="2:2" x14ac:dyDescent="0.35">
      <c r="B392" s="39"/>
    </row>
    <row r="393" spans="2:2" x14ac:dyDescent="0.35">
      <c r="B393" s="39"/>
    </row>
    <row r="394" spans="2:2" x14ac:dyDescent="0.35">
      <c r="B394" s="39"/>
    </row>
    <row r="395" spans="2:2" x14ac:dyDescent="0.35">
      <c r="B395" s="39"/>
    </row>
    <row r="396" spans="2:2" x14ac:dyDescent="0.35">
      <c r="B396" s="39"/>
    </row>
    <row r="397" spans="2:2" x14ac:dyDescent="0.35">
      <c r="B397" s="39"/>
    </row>
    <row r="398" spans="2:2" x14ac:dyDescent="0.35">
      <c r="B398" s="39"/>
    </row>
    <row r="399" spans="2:2" x14ac:dyDescent="0.35">
      <c r="B399" s="39"/>
    </row>
    <row r="400" spans="2:2" x14ac:dyDescent="0.35">
      <c r="B400" s="39"/>
    </row>
    <row r="401" spans="2:2" x14ac:dyDescent="0.35">
      <c r="B401" s="39"/>
    </row>
    <row r="402" spans="2:2" x14ac:dyDescent="0.35">
      <c r="B402" s="39"/>
    </row>
    <row r="403" spans="2:2" x14ac:dyDescent="0.35">
      <c r="B403" s="39"/>
    </row>
    <row r="404" spans="2:2" x14ac:dyDescent="0.35">
      <c r="B404" s="39"/>
    </row>
    <row r="405" spans="2:2" x14ac:dyDescent="0.35">
      <c r="B405" s="39"/>
    </row>
    <row r="406" spans="2:2" x14ac:dyDescent="0.35">
      <c r="B406" s="39"/>
    </row>
    <row r="407" spans="2:2" x14ac:dyDescent="0.35">
      <c r="B407" s="39"/>
    </row>
    <row r="408" spans="2:2" x14ac:dyDescent="0.35">
      <c r="B408" s="39"/>
    </row>
    <row r="409" spans="2:2" x14ac:dyDescent="0.35">
      <c r="B409" s="39"/>
    </row>
    <row r="410" spans="2:2" x14ac:dyDescent="0.35">
      <c r="B410" s="39"/>
    </row>
    <row r="411" spans="2:2" x14ac:dyDescent="0.35">
      <c r="B411" s="39"/>
    </row>
    <row r="412" spans="2:2" x14ac:dyDescent="0.35">
      <c r="B412" s="39"/>
    </row>
    <row r="413" spans="2:2" x14ac:dyDescent="0.35">
      <c r="B413" s="39"/>
    </row>
    <row r="414" spans="2:2" x14ac:dyDescent="0.35">
      <c r="B414" s="39"/>
    </row>
    <row r="415" spans="2:2" x14ac:dyDescent="0.35">
      <c r="B415" s="39"/>
    </row>
    <row r="416" spans="2:2" x14ac:dyDescent="0.35">
      <c r="B416" s="39"/>
    </row>
    <row r="417" spans="2:2" x14ac:dyDescent="0.35">
      <c r="B417" s="39"/>
    </row>
    <row r="418" spans="2:2" x14ac:dyDescent="0.35">
      <c r="B418" s="39"/>
    </row>
    <row r="419" spans="2:2" x14ac:dyDescent="0.35">
      <c r="B419" s="39"/>
    </row>
    <row r="420" spans="2:2" x14ac:dyDescent="0.35">
      <c r="B420" s="39"/>
    </row>
    <row r="421" spans="2:2" x14ac:dyDescent="0.35">
      <c r="B421" s="39"/>
    </row>
    <row r="422" spans="2:2" x14ac:dyDescent="0.35">
      <c r="B422" s="39"/>
    </row>
    <row r="423" spans="2:2" x14ac:dyDescent="0.35">
      <c r="B423" s="39"/>
    </row>
    <row r="424" spans="2:2" x14ac:dyDescent="0.35">
      <c r="B424" s="39"/>
    </row>
    <row r="425" spans="2:2" x14ac:dyDescent="0.35">
      <c r="B425" s="39"/>
    </row>
    <row r="426" spans="2:2" x14ac:dyDescent="0.35">
      <c r="B426" s="39"/>
    </row>
    <row r="427" spans="2:2" x14ac:dyDescent="0.35">
      <c r="B427" s="39"/>
    </row>
    <row r="428" spans="2:2" x14ac:dyDescent="0.35">
      <c r="B428" s="39"/>
    </row>
    <row r="429" spans="2:2" x14ac:dyDescent="0.35">
      <c r="B429" s="39"/>
    </row>
    <row r="430" spans="2:2" x14ac:dyDescent="0.35">
      <c r="B430" s="39"/>
    </row>
    <row r="431" spans="2:2" x14ac:dyDescent="0.35">
      <c r="B431" s="39"/>
    </row>
    <row r="432" spans="2:2" x14ac:dyDescent="0.35">
      <c r="B432" s="39"/>
    </row>
    <row r="433" spans="2:2" x14ac:dyDescent="0.35">
      <c r="B433" s="39"/>
    </row>
    <row r="434" spans="2:2" x14ac:dyDescent="0.35">
      <c r="B434" s="39"/>
    </row>
    <row r="435" spans="2:2" x14ac:dyDescent="0.35">
      <c r="B435" s="39"/>
    </row>
    <row r="436" spans="2:2" x14ac:dyDescent="0.35">
      <c r="B436" s="39"/>
    </row>
    <row r="437" spans="2:2" x14ac:dyDescent="0.35">
      <c r="B437" s="39"/>
    </row>
    <row r="438" spans="2:2" x14ac:dyDescent="0.35">
      <c r="B438" s="39"/>
    </row>
    <row r="439" spans="2:2" x14ac:dyDescent="0.35">
      <c r="B439" s="39"/>
    </row>
    <row r="440" spans="2:2" x14ac:dyDescent="0.35">
      <c r="B440" s="39"/>
    </row>
    <row r="441" spans="2:2" x14ac:dyDescent="0.35">
      <c r="B441" s="39"/>
    </row>
    <row r="442" spans="2:2" x14ac:dyDescent="0.35">
      <c r="B442" s="39"/>
    </row>
    <row r="443" spans="2:2" x14ac:dyDescent="0.35">
      <c r="B443" s="39"/>
    </row>
    <row r="444" spans="2:2" x14ac:dyDescent="0.35">
      <c r="B444" s="39"/>
    </row>
    <row r="445" spans="2:2" x14ac:dyDescent="0.35">
      <c r="B445" s="39"/>
    </row>
    <row r="446" spans="2:2" x14ac:dyDescent="0.35">
      <c r="B446" s="39"/>
    </row>
    <row r="447" spans="2:2" x14ac:dyDescent="0.35">
      <c r="B447" s="39"/>
    </row>
    <row r="448" spans="2:2" x14ac:dyDescent="0.35">
      <c r="B448" s="39"/>
    </row>
    <row r="449" spans="2:2" x14ac:dyDescent="0.35">
      <c r="B449" s="39"/>
    </row>
    <row r="450" spans="2:2" x14ac:dyDescent="0.35">
      <c r="B450" s="39"/>
    </row>
    <row r="451" spans="2:2" x14ac:dyDescent="0.35">
      <c r="B451" s="39"/>
    </row>
    <row r="452" spans="2:2" x14ac:dyDescent="0.35">
      <c r="B452" s="39"/>
    </row>
    <row r="453" spans="2:2" x14ac:dyDescent="0.35">
      <c r="B453" s="39"/>
    </row>
    <row r="454" spans="2:2" x14ac:dyDescent="0.35">
      <c r="B454" s="39"/>
    </row>
    <row r="455" spans="2:2" x14ac:dyDescent="0.35">
      <c r="B455" s="39"/>
    </row>
    <row r="456" spans="2:2" x14ac:dyDescent="0.35">
      <c r="B456" s="39"/>
    </row>
    <row r="457" spans="2:2" x14ac:dyDescent="0.35">
      <c r="B457" s="39"/>
    </row>
    <row r="458" spans="2:2" x14ac:dyDescent="0.35">
      <c r="B458" s="39"/>
    </row>
    <row r="459" spans="2:2" x14ac:dyDescent="0.35">
      <c r="B459" s="39"/>
    </row>
    <row r="460" spans="2:2" x14ac:dyDescent="0.35">
      <c r="B460" s="39"/>
    </row>
    <row r="461" spans="2:2" x14ac:dyDescent="0.35">
      <c r="B461" s="39"/>
    </row>
    <row r="462" spans="2:2" x14ac:dyDescent="0.35">
      <c r="B462" s="39"/>
    </row>
    <row r="463" spans="2:2" x14ac:dyDescent="0.35">
      <c r="B463" s="39"/>
    </row>
    <row r="464" spans="2:2" x14ac:dyDescent="0.35">
      <c r="B464" s="39"/>
    </row>
    <row r="465" spans="2:2" x14ac:dyDescent="0.35">
      <c r="B465" s="39"/>
    </row>
    <row r="466" spans="2:2" x14ac:dyDescent="0.35">
      <c r="B466" s="39"/>
    </row>
    <row r="467" spans="2:2" x14ac:dyDescent="0.35">
      <c r="B467" s="39"/>
    </row>
    <row r="468" spans="2:2" x14ac:dyDescent="0.35">
      <c r="B468" s="39"/>
    </row>
    <row r="469" spans="2:2" x14ac:dyDescent="0.35">
      <c r="B469" s="39"/>
    </row>
    <row r="470" spans="2:2" x14ac:dyDescent="0.35">
      <c r="B470" s="39"/>
    </row>
    <row r="471" spans="2:2" x14ac:dyDescent="0.35">
      <c r="B471" s="39"/>
    </row>
    <row r="472" spans="2:2" x14ac:dyDescent="0.35">
      <c r="B472" s="39"/>
    </row>
    <row r="473" spans="2:2" x14ac:dyDescent="0.35">
      <c r="B473" s="39"/>
    </row>
    <row r="474" spans="2:2" x14ac:dyDescent="0.35">
      <c r="B474" s="39"/>
    </row>
    <row r="475" spans="2:2" x14ac:dyDescent="0.35">
      <c r="B475" s="39"/>
    </row>
    <row r="476" spans="2:2" x14ac:dyDescent="0.35">
      <c r="B476" s="39"/>
    </row>
    <row r="477" spans="2:2" x14ac:dyDescent="0.35">
      <c r="B477" s="39"/>
    </row>
    <row r="478" spans="2:2" x14ac:dyDescent="0.35">
      <c r="B478" s="39"/>
    </row>
    <row r="479" spans="2:2" x14ac:dyDescent="0.35">
      <c r="B479" s="39"/>
    </row>
    <row r="480" spans="2:2" x14ac:dyDescent="0.35">
      <c r="B480" s="39"/>
    </row>
    <row r="481" spans="2:2" x14ac:dyDescent="0.35">
      <c r="B481" s="39"/>
    </row>
    <row r="482" spans="2:2" x14ac:dyDescent="0.35">
      <c r="B482" s="39"/>
    </row>
    <row r="483" spans="2:2" x14ac:dyDescent="0.35">
      <c r="B483" s="39"/>
    </row>
    <row r="484" spans="2:2" x14ac:dyDescent="0.35">
      <c r="B484" s="39"/>
    </row>
    <row r="485" spans="2:2" x14ac:dyDescent="0.35">
      <c r="B485" s="39"/>
    </row>
    <row r="486" spans="2:2" x14ac:dyDescent="0.35">
      <c r="B486" s="39"/>
    </row>
    <row r="487" spans="2:2" x14ac:dyDescent="0.35">
      <c r="B487" s="39"/>
    </row>
    <row r="488" spans="2:2" x14ac:dyDescent="0.35">
      <c r="B488" s="39"/>
    </row>
    <row r="489" spans="2:2" x14ac:dyDescent="0.35">
      <c r="B489" s="39"/>
    </row>
    <row r="490" spans="2:2" x14ac:dyDescent="0.35">
      <c r="B490" s="39"/>
    </row>
    <row r="491" spans="2:2" x14ac:dyDescent="0.35">
      <c r="B491" s="39"/>
    </row>
    <row r="492" spans="2:2" x14ac:dyDescent="0.35">
      <c r="B492" s="39"/>
    </row>
    <row r="493" spans="2:2" x14ac:dyDescent="0.35">
      <c r="B493" s="39"/>
    </row>
    <row r="494" spans="2:2" x14ac:dyDescent="0.35">
      <c r="B494" s="39"/>
    </row>
    <row r="495" spans="2:2" x14ac:dyDescent="0.35">
      <c r="B495" s="39"/>
    </row>
    <row r="496" spans="2:2" x14ac:dyDescent="0.35">
      <c r="B496" s="39"/>
    </row>
    <row r="497" spans="2:2" x14ac:dyDescent="0.35">
      <c r="B497" s="39"/>
    </row>
    <row r="498" spans="2:2" x14ac:dyDescent="0.35">
      <c r="B498" s="39"/>
    </row>
    <row r="499" spans="2:2" x14ac:dyDescent="0.35">
      <c r="B499" s="39"/>
    </row>
    <row r="500" spans="2:2" x14ac:dyDescent="0.35">
      <c r="B500" s="39"/>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M507"/>
  <sheetViews>
    <sheetView showGridLines="0" showRowColHeaders="0" zoomScale="70" zoomScaleNormal="70" workbookViewId="0">
      <selection sqref="A1:K1"/>
    </sheetView>
  </sheetViews>
  <sheetFormatPr baseColWidth="10" defaultColWidth="11.453125" defaultRowHeight="14.5" x14ac:dyDescent="0.35"/>
  <cols>
    <col min="1" max="1" width="50.26953125" customWidth="1"/>
    <col min="2" max="2" width="7.54296875" customWidth="1"/>
    <col min="3" max="11" width="16" customWidth="1"/>
    <col min="12" max="12" width="2.26953125" style="2" customWidth="1"/>
  </cols>
  <sheetData>
    <row r="1" spans="1:13" ht="48.75" customHeight="1" x14ac:dyDescent="0.35">
      <c r="A1" s="99" t="s">
        <v>0</v>
      </c>
      <c r="B1" s="99"/>
      <c r="C1" s="100"/>
      <c r="D1" s="100"/>
      <c r="E1" s="100"/>
      <c r="F1" s="100"/>
      <c r="G1" s="100"/>
      <c r="H1" s="100"/>
      <c r="I1" s="100"/>
      <c r="J1" s="100"/>
      <c r="K1" s="100"/>
    </row>
    <row r="2" spans="1:13" x14ac:dyDescent="0.35">
      <c r="A2" s="36">
        <v>1</v>
      </c>
      <c r="B2" s="36"/>
    </row>
    <row r="3" spans="1:13" ht="6" customHeight="1" x14ac:dyDescent="0.35">
      <c r="B3" s="39"/>
    </row>
    <row r="4" spans="1:13" ht="19" thickBot="1" x14ac:dyDescent="0.4">
      <c r="A4" s="77" t="s">
        <v>165</v>
      </c>
      <c r="B4" s="48"/>
    </row>
    <row r="5" spans="1:13" ht="19" thickTop="1" x14ac:dyDescent="0.45">
      <c r="A5" s="3" t="s">
        <v>160</v>
      </c>
      <c r="B5" s="49"/>
      <c r="D5" s="55">
        <v>6</v>
      </c>
      <c r="E5" s="55">
        <v>7</v>
      </c>
      <c r="F5" s="55">
        <v>8</v>
      </c>
      <c r="G5" s="55">
        <v>9</v>
      </c>
      <c r="H5" s="55">
        <v>10</v>
      </c>
      <c r="I5" s="55">
        <v>11</v>
      </c>
      <c r="J5" s="55">
        <v>12</v>
      </c>
      <c r="K5" s="55">
        <v>13</v>
      </c>
      <c r="L5"/>
    </row>
    <row r="6" spans="1:13" ht="39" customHeight="1" x14ac:dyDescent="0.35">
      <c r="A6" s="45" t="str">
        <f>VLOOKUP(A8,DESPLEGABLES!K3:L5,2,0)</f>
        <v>DISTRIBUCION VOLUMEN X CRITERIO (Consumiciones)</v>
      </c>
      <c r="B6" s="45"/>
      <c r="C6" s="45">
        <v>1</v>
      </c>
      <c r="D6" s="45" t="str">
        <f>VLOOKUP(C6,DESPLEGABLES!$F$3:$G$8,2,0)</f>
        <v>TotalAlimentacion</v>
      </c>
      <c r="E6" s="45"/>
    </row>
    <row r="7" spans="1:13" ht="26.5" customHeight="1" x14ac:dyDescent="0.45">
      <c r="A7" s="55">
        <v>5</v>
      </c>
      <c r="B7" s="39"/>
      <c r="C7" s="39">
        <v>5</v>
      </c>
      <c r="D7" s="39">
        <v>6</v>
      </c>
      <c r="E7" s="39">
        <v>7</v>
      </c>
      <c r="F7" s="39">
        <v>8</v>
      </c>
      <c r="G7" s="39">
        <v>9</v>
      </c>
      <c r="H7" s="39">
        <v>10</v>
      </c>
      <c r="I7" s="39">
        <v>11</v>
      </c>
      <c r="J7" s="39">
        <v>12</v>
      </c>
      <c r="K7" s="39">
        <v>13</v>
      </c>
    </row>
    <row r="8" spans="1:13" ht="35.15" customHeight="1" x14ac:dyDescent="0.35">
      <c r="A8" s="38">
        <v>1</v>
      </c>
      <c r="B8" s="50"/>
      <c r="C8" s="59" t="str">
        <f>KPI!C7</f>
        <v>TRIM 2 21</v>
      </c>
      <c r="D8" s="59" t="str">
        <f>KPI!D7</f>
        <v>TRIM 3 21</v>
      </c>
      <c r="E8" s="59" t="str">
        <f>KPI!E7</f>
        <v>TRIM 4 21</v>
      </c>
      <c r="F8" s="59" t="str">
        <f>KPI!F7</f>
        <v>TRIM 1 22</v>
      </c>
      <c r="G8" s="59" t="str">
        <f>KPI!G7</f>
        <v>TRIM 2 22</v>
      </c>
      <c r="H8" s="59" t="str">
        <f>KPI!H7</f>
        <v>TRIM 3 22</v>
      </c>
      <c r="I8" s="59" t="str">
        <f>KPI!I7</f>
        <v>TRIM 4 22</v>
      </c>
      <c r="J8" s="59" t="str">
        <f>KPI!J7</f>
        <v>TRIM 1 23</v>
      </c>
      <c r="K8" s="59" t="str">
        <f>KPI!K7</f>
        <v>TRIM 2 23</v>
      </c>
    </row>
    <row r="9" spans="1:13" x14ac:dyDescent="0.35">
      <c r="A9" s="51" t="s">
        <v>49</v>
      </c>
      <c r="B9" s="39" t="s">
        <v>49</v>
      </c>
      <c r="C9" s="57">
        <f>VLOOKUP($A$6&amp;$D$6&amp;$A9,MOTIVOS_DATOS!$A:$M,C$7,0)</f>
        <v>100</v>
      </c>
      <c r="D9" s="57">
        <f>VLOOKUP($A$6&amp;$D$6&amp;$A9,MOTIVOS_DATOS!$A:$M,D$7,0)</f>
        <v>100</v>
      </c>
      <c r="E9" s="57">
        <f>VLOOKUP($A$6&amp;$D$6&amp;$A9,MOTIVOS_DATOS!$A:$M,E$7,0)</f>
        <v>100</v>
      </c>
      <c r="F9" s="57">
        <f>VLOOKUP($A$6&amp;$D$6&amp;$A9,MOTIVOS_DATOS!$A:$M,F$7,0)</f>
        <v>100</v>
      </c>
      <c r="G9" s="57">
        <f>VLOOKUP($A$6&amp;$D$6&amp;$A9,MOTIVOS_DATOS!$A:$M,G$7,0)</f>
        <v>100</v>
      </c>
      <c r="H9" s="57">
        <f>VLOOKUP($A$6&amp;$D$6&amp;$A9,MOTIVOS_DATOS!$A:$M,H$7,0)</f>
        <v>100</v>
      </c>
      <c r="I9" s="57">
        <f>VLOOKUP($A$6&amp;$D$6&amp;$A9,MOTIVOS_DATOS!$A:$M,I$7,0)</f>
        <v>100</v>
      </c>
      <c r="J9" s="57">
        <f>VLOOKUP($A$6&amp;$D$6&amp;$A9,MOTIVOS_DATOS!$A:$M,J$7,0)</f>
        <v>100</v>
      </c>
      <c r="K9" s="57">
        <f>VLOOKUP($A$6&amp;$D$6&amp;$A9,MOTIVOS_DATOS!$A:$M,K$7,0)</f>
        <v>100</v>
      </c>
      <c r="M9" s="16"/>
    </row>
    <row r="10" spans="1:13" ht="6" customHeight="1" x14ac:dyDescent="0.35">
      <c r="A10" s="51"/>
      <c r="B10" s="39"/>
      <c r="C10" s="58"/>
      <c r="D10" s="58"/>
      <c r="E10" s="58"/>
      <c r="F10" s="58"/>
      <c r="G10" s="58"/>
      <c r="H10" s="58"/>
      <c r="I10" s="58"/>
      <c r="J10" s="58"/>
      <c r="K10" s="58"/>
      <c r="M10" s="16"/>
    </row>
    <row r="11" spans="1:13" ht="15" customHeight="1" x14ac:dyDescent="0.35">
      <c r="A11" s="54" t="s">
        <v>112</v>
      </c>
      <c r="B11" s="39" t="s">
        <v>112</v>
      </c>
      <c r="C11" s="57">
        <f>VLOOKUP($A$6&amp;$D$6&amp;$A11,MOTIVOS_DATOS!$A:$M,C$7,0)</f>
        <v>7.6123763336428869</v>
      </c>
      <c r="D11" s="57">
        <f>VLOOKUP($A$6&amp;$D$6&amp;$A11,MOTIVOS_DATOS!$A:$M,D$7,0)</f>
        <v>6.8380461168862814</v>
      </c>
      <c r="E11" s="57">
        <f>VLOOKUP($A$6&amp;$D$6&amp;$A11,MOTIVOS_DATOS!$A:$M,E$7,0)</f>
        <v>7.1104637310383634</v>
      </c>
      <c r="F11" s="57">
        <f>VLOOKUP($A$6&amp;$D$6&amp;$A11,MOTIVOS_DATOS!$A:$M,F$7,0)</f>
        <v>6.3647829176000359</v>
      </c>
      <c r="G11" s="57">
        <f>VLOOKUP($A$6&amp;$D$6&amp;$A11,MOTIVOS_DATOS!$A:$M,G$7,0)</f>
        <v>6.8301710932809456</v>
      </c>
      <c r="H11" s="57">
        <f>VLOOKUP($A$6&amp;$D$6&amp;$A11,MOTIVOS_DATOS!$A:$M,H$7,0)</f>
        <v>7.2374251660730122</v>
      </c>
      <c r="I11" s="57">
        <f>VLOOKUP($A$6&amp;$D$6&amp;$A11,MOTIVOS_DATOS!$A:$M,I$7,0)</f>
        <v>6.7731206100783687</v>
      </c>
      <c r="J11" s="57">
        <f>VLOOKUP($A$6&amp;$D$6&amp;$A11,MOTIVOS_DATOS!$A:$M,J$7,0)</f>
        <v>6.742032522974184</v>
      </c>
      <c r="K11" s="57">
        <f>VLOOKUP($A$6&amp;$D$6&amp;$A11,MOTIVOS_DATOS!$A:$M,K$7,0)</f>
        <v>7.1717147975347242</v>
      </c>
      <c r="M11" s="16"/>
    </row>
    <row r="12" spans="1:13" ht="15" customHeight="1" x14ac:dyDescent="0.35">
      <c r="A12" s="54" t="s">
        <v>113</v>
      </c>
      <c r="B12" s="39" t="s">
        <v>113</v>
      </c>
      <c r="C12" s="57">
        <f>VLOOKUP($A$6&amp;$D$6&amp;$A12,MOTIVOS_DATOS!$A:$M,C$7,0)</f>
        <v>15.07611014722772</v>
      </c>
      <c r="D12" s="57">
        <f>VLOOKUP($A$6&amp;$D$6&amp;$A12,MOTIVOS_DATOS!$A:$M,D$7,0)</f>
        <v>16.557390712599322</v>
      </c>
      <c r="E12" s="57">
        <f>VLOOKUP($A$6&amp;$D$6&amp;$A12,MOTIVOS_DATOS!$A:$M,E$7,0)</f>
        <v>16.560779469640259</v>
      </c>
      <c r="F12" s="57">
        <f>VLOOKUP($A$6&amp;$D$6&amp;$A12,MOTIVOS_DATOS!$A:$M,F$7,0)</f>
        <v>15.804279177215461</v>
      </c>
      <c r="G12" s="57">
        <f>VLOOKUP($A$6&amp;$D$6&amp;$A12,MOTIVOS_DATOS!$A:$M,G$7,0)</f>
        <v>15.880615287481259</v>
      </c>
      <c r="H12" s="57">
        <f>VLOOKUP($A$6&amp;$D$6&amp;$A12,MOTIVOS_DATOS!$A:$M,H$7,0)</f>
        <v>15.58118660236094</v>
      </c>
      <c r="I12" s="57">
        <f>VLOOKUP($A$6&amp;$D$6&amp;$A12,MOTIVOS_DATOS!$A:$M,I$7,0)</f>
        <v>16.181423368033869</v>
      </c>
      <c r="J12" s="57">
        <f>VLOOKUP($A$6&amp;$D$6&amp;$A12,MOTIVOS_DATOS!$A:$M,J$7,0)</f>
        <v>15.680350360744638</v>
      </c>
      <c r="K12" s="57">
        <f>VLOOKUP($A$6&amp;$D$6&amp;$A12,MOTIVOS_DATOS!$A:$M,K$7,0)</f>
        <v>16.063693583129208</v>
      </c>
      <c r="M12" s="16"/>
    </row>
    <row r="13" spans="1:13" ht="15" customHeight="1" x14ac:dyDescent="0.35">
      <c r="A13" s="54" t="s">
        <v>114</v>
      </c>
      <c r="B13" s="39" t="s">
        <v>114</v>
      </c>
      <c r="C13" s="57">
        <f>VLOOKUP($A$6&amp;$D$6&amp;$A13,MOTIVOS_DATOS!$A:$M,C$7,0)</f>
        <v>8.7777804962717028</v>
      </c>
      <c r="D13" s="57">
        <f>VLOOKUP($A$6&amp;$D$6&amp;$A13,MOTIVOS_DATOS!$A:$M,D$7,0)</f>
        <v>8.1170431981166402</v>
      </c>
      <c r="E13" s="57">
        <f>VLOOKUP($A$6&amp;$D$6&amp;$A13,MOTIVOS_DATOS!$A:$M,E$7,0)</f>
        <v>9.0410941774658777</v>
      </c>
      <c r="F13" s="57">
        <f>VLOOKUP($A$6&amp;$D$6&amp;$A13,MOTIVOS_DATOS!$A:$M,F$7,0)</f>
        <v>9.6462216612082159</v>
      </c>
      <c r="G13" s="57">
        <f>VLOOKUP($A$6&amp;$D$6&amp;$A13,MOTIVOS_DATOS!$A:$M,G$7,0)</f>
        <v>9.1908102789678505</v>
      </c>
      <c r="H13" s="57">
        <f>VLOOKUP($A$6&amp;$D$6&amp;$A13,MOTIVOS_DATOS!$A:$M,H$7,0)</f>
        <v>9.0419738349416789</v>
      </c>
      <c r="I13" s="57">
        <f>VLOOKUP($A$6&amp;$D$6&amp;$A13,MOTIVOS_DATOS!$A:$M,I$7,0)</f>
        <v>9.6826315100253399</v>
      </c>
      <c r="J13" s="57">
        <f>VLOOKUP($A$6&amp;$D$6&amp;$A13,MOTIVOS_DATOS!$A:$M,J$7,0)</f>
        <v>9.3796297214481896</v>
      </c>
      <c r="K13" s="57">
        <f>VLOOKUP($A$6&amp;$D$6&amp;$A13,MOTIVOS_DATOS!$A:$M,K$7,0)</f>
        <v>8.7850337372173808</v>
      </c>
      <c r="M13" s="16"/>
    </row>
    <row r="14" spans="1:13" ht="15" customHeight="1" x14ac:dyDescent="0.35">
      <c r="A14" s="54" t="s">
        <v>115</v>
      </c>
      <c r="B14" s="39" t="s">
        <v>115</v>
      </c>
      <c r="C14" s="57">
        <f>VLOOKUP($A$6&amp;$D$6&amp;$A14,MOTIVOS_DATOS!$A:$M,C$7,0)</f>
        <v>48.244497088670293</v>
      </c>
      <c r="D14" s="57">
        <f>VLOOKUP($A$6&amp;$D$6&amp;$A14,MOTIVOS_DATOS!$A:$M,D$7,0)</f>
        <v>48.2674446948213</v>
      </c>
      <c r="E14" s="57">
        <f>VLOOKUP($A$6&amp;$D$6&amp;$A14,MOTIVOS_DATOS!$A:$M,E$7,0)</f>
        <v>48.914862949000231</v>
      </c>
      <c r="F14" s="57">
        <f>VLOOKUP($A$6&amp;$D$6&amp;$A14,MOTIVOS_DATOS!$A:$M,F$7,0)</f>
        <v>48.936745829682053</v>
      </c>
      <c r="G14" s="57">
        <f>VLOOKUP($A$6&amp;$D$6&amp;$A14,MOTIVOS_DATOS!$A:$M,G$7,0)</f>
        <v>48.842740479770832</v>
      </c>
      <c r="H14" s="57">
        <f>VLOOKUP($A$6&amp;$D$6&amp;$A14,MOTIVOS_DATOS!$A:$M,H$7,0)</f>
        <v>47.684138549269925</v>
      </c>
      <c r="I14" s="57">
        <f>VLOOKUP($A$6&amp;$D$6&amp;$A14,MOTIVOS_DATOS!$A:$M,I$7,0)</f>
        <v>49.776988647534019</v>
      </c>
      <c r="J14" s="57">
        <f>VLOOKUP($A$6&amp;$D$6&amp;$A14,MOTIVOS_DATOS!$A:$M,J$7,0)</f>
        <v>49.889361256040154</v>
      </c>
      <c r="K14" s="57">
        <f>VLOOKUP($A$6&amp;$D$6&amp;$A14,MOTIVOS_DATOS!$A:$M,K$7,0)</f>
        <v>48.617051103615815</v>
      </c>
      <c r="M14" s="16"/>
    </row>
    <row r="15" spans="1:13" ht="15" customHeight="1" x14ac:dyDescent="0.35">
      <c r="A15" s="54" t="s">
        <v>116</v>
      </c>
      <c r="B15" s="39" t="s">
        <v>116</v>
      </c>
      <c r="C15" s="57">
        <f>VLOOKUP($A$6&amp;$D$6&amp;$A15,MOTIVOS_DATOS!$A:$M,C$7,0)</f>
        <v>2.853212674753359</v>
      </c>
      <c r="D15" s="57">
        <f>VLOOKUP($A$6&amp;$D$6&amp;$A15,MOTIVOS_DATOS!$A:$M,D$7,0)</f>
        <v>2.2032534142527318</v>
      </c>
      <c r="E15" s="57">
        <f>VLOOKUP($A$6&amp;$D$6&amp;$A15,MOTIVOS_DATOS!$A:$M,E$7,0)</f>
        <v>2.8244993553423785</v>
      </c>
      <c r="F15" s="57">
        <f>VLOOKUP($A$6&amp;$D$6&amp;$A15,MOTIVOS_DATOS!$A:$M,F$7,0)</f>
        <v>3.3051483359470044</v>
      </c>
      <c r="G15" s="57">
        <f>VLOOKUP($A$6&amp;$D$6&amp;$A15,MOTIVOS_DATOS!$A:$M,G$7,0)</f>
        <v>2.5119349165242331</v>
      </c>
      <c r="H15" s="57">
        <f>VLOOKUP($A$6&amp;$D$6&amp;$A15,MOTIVOS_DATOS!$A:$M,H$7,0)</f>
        <v>2.0546046380325778</v>
      </c>
      <c r="I15" s="57">
        <f>VLOOKUP($A$6&amp;$D$6&amp;$A15,MOTIVOS_DATOS!$A:$M,I$7,0)</f>
        <v>2.6395066363186594</v>
      </c>
      <c r="J15" s="57">
        <f>VLOOKUP($A$6&amp;$D$6&amp;$A15,MOTIVOS_DATOS!$A:$M,J$7,0)</f>
        <v>2.9141742255642082</v>
      </c>
      <c r="K15" s="57">
        <f>VLOOKUP($A$6&amp;$D$6&amp;$A15,MOTIVOS_DATOS!$A:$M,K$7,0)</f>
        <v>2.8604442668555974</v>
      </c>
      <c r="M15" s="16"/>
    </row>
    <row r="16" spans="1:13" ht="15" customHeight="1" x14ac:dyDescent="0.35">
      <c r="A16" s="54" t="s">
        <v>117</v>
      </c>
      <c r="B16" s="39" t="s">
        <v>166</v>
      </c>
      <c r="C16" s="57">
        <f>VLOOKUP($A$6&amp;$D$6&amp;$A16,MOTIVOS_DATOS!$A:$M,C$7,0)</f>
        <v>1.5949665075638546</v>
      </c>
      <c r="D16" s="57">
        <f>VLOOKUP($A$6&amp;$D$6&amp;$A16,MOTIVOS_DATOS!$A:$M,D$7,0)</f>
        <v>1.5090378955803583</v>
      </c>
      <c r="E16" s="57">
        <f>VLOOKUP($A$6&amp;$D$6&amp;$A16,MOTIVOS_DATOS!$A:$M,E$7,0)</f>
        <v>1.8101722410259098</v>
      </c>
      <c r="F16" s="57">
        <f>VLOOKUP($A$6&amp;$D$6&amp;$A16,MOTIVOS_DATOS!$A:$M,F$7,0)</f>
        <v>1.5553756323916015</v>
      </c>
      <c r="G16" s="57">
        <f>VLOOKUP($A$6&amp;$D$6&amp;$A16,MOTIVOS_DATOS!$A:$M,G$7,0)</f>
        <v>1.3451819906409563</v>
      </c>
      <c r="H16" s="57">
        <f>VLOOKUP($A$6&amp;$D$6&amp;$A16,MOTIVOS_DATOS!$A:$M,H$7,0)</f>
        <v>1.422404304414296</v>
      </c>
      <c r="I16" s="57">
        <f>VLOOKUP($A$6&amp;$D$6&amp;$A16,MOTIVOS_DATOS!$A:$M,I$7,0)</f>
        <v>1.2162551940532129</v>
      </c>
      <c r="J16" s="57">
        <f>VLOOKUP($A$6&amp;$D$6&amp;$A16,MOTIVOS_DATOS!$A:$M,J$7,0)</f>
        <v>1.2097025645239206</v>
      </c>
      <c r="K16" s="57">
        <f>VLOOKUP($A$6&amp;$D$6&amp;$A16,MOTIVOS_DATOS!$A:$M,K$7,0)</f>
        <v>1.2298912249657088</v>
      </c>
      <c r="M16" s="16"/>
    </row>
    <row r="17" spans="1:13" ht="15" customHeight="1" x14ac:dyDescent="0.35">
      <c r="A17" s="54" t="s">
        <v>118</v>
      </c>
      <c r="B17" s="39" t="s">
        <v>119</v>
      </c>
      <c r="C17" s="57">
        <f>VLOOKUP($A$6&amp;$D$6&amp;$A17,MOTIVOS_DATOS!$A:$M,C$7,0)</f>
        <v>5.1925243308161262</v>
      </c>
      <c r="D17" s="57">
        <f>VLOOKUP($A$6&amp;$D$6&amp;$A17,MOTIVOS_DATOS!$A:$M,D$7,0)</f>
        <v>3.977181586491104</v>
      </c>
      <c r="E17" s="57">
        <f>VLOOKUP($A$6&amp;$D$6&amp;$A17,MOTIVOS_DATOS!$A:$M,E$7,0)</f>
        <v>4.6940402543482707</v>
      </c>
      <c r="F17" s="57">
        <f>VLOOKUP($A$6&amp;$D$6&amp;$A17,MOTIVOS_DATOS!$A:$M,F$7,0)</f>
        <v>4.8155074786248431</v>
      </c>
      <c r="G17" s="57">
        <f>VLOOKUP($A$6&amp;$D$6&amp;$A17,MOTIVOS_DATOS!$A:$M,G$7,0)</f>
        <v>4.2867438988317987</v>
      </c>
      <c r="H17" s="57">
        <f>VLOOKUP($A$6&amp;$D$6&amp;$A17,MOTIVOS_DATOS!$A:$M,H$7,0)</f>
        <v>3.5828934865914706</v>
      </c>
      <c r="I17" s="57">
        <f>VLOOKUP($A$6&amp;$D$6&amp;$A17,MOTIVOS_DATOS!$A:$M,I$7,0)</f>
        <v>3.982902405992466</v>
      </c>
      <c r="J17" s="57">
        <f>VLOOKUP($A$6&amp;$D$6&amp;$A17,MOTIVOS_DATOS!$A:$M,J$7,0)</f>
        <v>4.0069499830712809</v>
      </c>
      <c r="K17" s="57">
        <f>VLOOKUP($A$6&amp;$D$6&amp;$A17,MOTIVOS_DATOS!$A:$M,K$7,0)</f>
        <v>3.8386791866803889</v>
      </c>
      <c r="M17" s="16"/>
    </row>
    <row r="18" spans="1:13" ht="15" customHeight="1" x14ac:dyDescent="0.35">
      <c r="A18" s="54" t="s">
        <v>119</v>
      </c>
      <c r="B18" s="39" t="s">
        <v>120</v>
      </c>
      <c r="C18" s="57">
        <f>VLOOKUP($A$6&amp;$D$6&amp;$A18,MOTIVOS_DATOS!$A:$M,C$7,0)</f>
        <v>0.30140582776544406</v>
      </c>
      <c r="D18" s="57">
        <f>VLOOKUP($A$6&amp;$D$6&amp;$A18,MOTIVOS_DATOS!$A:$M,D$7,0)</f>
        <v>0.84698471795819752</v>
      </c>
      <c r="E18" s="57">
        <f>VLOOKUP($A$6&amp;$D$6&amp;$A18,MOTIVOS_DATOS!$A:$M,E$7,0)</f>
        <v>0.44992843708969615</v>
      </c>
      <c r="F18" s="57">
        <f>VLOOKUP($A$6&amp;$D$6&amp;$A18,MOTIVOS_DATOS!$A:$M,F$7,0)</f>
        <v>0.28003904781373701</v>
      </c>
      <c r="G18" s="57">
        <f>VLOOKUP($A$6&amp;$D$6&amp;$A18,MOTIVOS_DATOS!$A:$M,G$7,0)</f>
        <v>0.6249843869187327</v>
      </c>
      <c r="H18" s="57">
        <f>VLOOKUP($A$6&amp;$D$6&amp;$A18,MOTIVOS_DATOS!$A:$M,H$7,0)</f>
        <v>0.68927275608054139</v>
      </c>
      <c r="I18" s="57">
        <f>VLOOKUP($A$6&amp;$D$6&amp;$A18,MOTIVOS_DATOS!$A:$M,I$7,0)</f>
        <v>0.5482550750682369</v>
      </c>
      <c r="J18" s="57">
        <f>VLOOKUP($A$6&amp;$D$6&amp;$A18,MOTIVOS_DATOS!$A:$M,J$7,0)</f>
        <v>0.52337721578521634</v>
      </c>
      <c r="K18" s="57">
        <f>VLOOKUP($A$6&amp;$D$6&amp;$A18,MOTIVOS_DATOS!$A:$M,K$7,0)</f>
        <v>0.58151210560865496</v>
      </c>
      <c r="M18" s="16"/>
    </row>
    <row r="19" spans="1:13" ht="15" customHeight="1" x14ac:dyDescent="0.35">
      <c r="A19" s="54" t="s">
        <v>120</v>
      </c>
      <c r="B19" s="39" t="s">
        <v>121</v>
      </c>
      <c r="C19" s="57">
        <f>VLOOKUP($A$6&amp;$D$6&amp;$A19,MOTIVOS_DATOS!$A:$M,C$7,0)</f>
        <v>2.0347104396194724</v>
      </c>
      <c r="D19" s="57">
        <f>VLOOKUP($A$6&amp;$D$6&amp;$A19,MOTIVOS_DATOS!$A:$M,D$7,0)</f>
        <v>1.9651037423902344</v>
      </c>
      <c r="E19" s="57">
        <f>VLOOKUP($A$6&amp;$D$6&amp;$A19,MOTIVOS_DATOS!$A:$M,E$7,0)</f>
        <v>1.4554669163060359</v>
      </c>
      <c r="F19" s="57">
        <f>VLOOKUP($A$6&amp;$D$6&amp;$A19,MOTIVOS_DATOS!$A:$M,F$7,0)</f>
        <v>1.3529584991001062</v>
      </c>
      <c r="G19" s="57">
        <f>VLOOKUP($A$6&amp;$D$6&amp;$A19,MOTIVOS_DATOS!$A:$M,G$7,0)</f>
        <v>1.5117578323857865</v>
      </c>
      <c r="H19" s="57">
        <f>VLOOKUP($A$6&amp;$D$6&amp;$A19,MOTIVOS_DATOS!$A:$M,H$7,0)</f>
        <v>1.7823182778229838</v>
      </c>
      <c r="I19" s="57">
        <f>VLOOKUP($A$6&amp;$D$6&amp;$A19,MOTIVOS_DATOS!$A:$M,I$7,0)</f>
        <v>1.4103911494324792</v>
      </c>
      <c r="J19" s="57">
        <f>VLOOKUP($A$6&amp;$D$6&amp;$A19,MOTIVOS_DATOS!$A:$M,J$7,0)</f>
        <v>1.3666781885845183</v>
      </c>
      <c r="K19" s="57">
        <f>VLOOKUP($A$6&amp;$D$6&amp;$A19,MOTIVOS_DATOS!$A:$M,K$7,0)</f>
        <v>1.5368080680553293</v>
      </c>
      <c r="M19" s="16"/>
    </row>
    <row r="20" spans="1:13" s="8" customFormat="1" ht="15" customHeight="1" x14ac:dyDescent="0.35">
      <c r="A20" s="54" t="s">
        <v>121</v>
      </c>
      <c r="B20" s="39" t="s">
        <v>122</v>
      </c>
      <c r="C20" s="57">
        <f>VLOOKUP($A$6&amp;$D$6&amp;$A20,MOTIVOS_DATOS!$A:$M,C$7,0)</f>
        <v>2.738006920812754</v>
      </c>
      <c r="D20" s="57">
        <f>VLOOKUP($A$6&amp;$D$6&amp;$A20,MOTIVOS_DATOS!$A:$M,D$7,0)</f>
        <v>2.2729933138593483</v>
      </c>
      <c r="E20" s="57">
        <f>VLOOKUP($A$6&amp;$D$6&amp;$A20,MOTIVOS_DATOS!$A:$M,E$7,0)</f>
        <v>2.4868113020394165</v>
      </c>
      <c r="F20" s="57">
        <f>VLOOKUP($A$6&amp;$D$6&amp;$A20,MOTIVOS_DATOS!$A:$M,F$7,0)</f>
        <v>2.9945034287454235</v>
      </c>
      <c r="G20" s="57">
        <f>VLOOKUP($A$6&amp;$D$6&amp;$A20,MOTIVOS_DATOS!$A:$M,G$7,0)</f>
        <v>2.7291441031144958</v>
      </c>
      <c r="H20" s="57">
        <f>VLOOKUP($A$6&amp;$D$6&amp;$A20,MOTIVOS_DATOS!$A:$M,H$7,0)</f>
        <v>2.3677550312656135</v>
      </c>
      <c r="I20" s="57">
        <f>VLOOKUP($A$6&amp;$D$6&amp;$A20,MOTIVOS_DATOS!$A:$M,I$7,0)</f>
        <v>2.709789830819092</v>
      </c>
      <c r="J20" s="57">
        <f>VLOOKUP($A$6&amp;$D$6&amp;$A20,MOTIVOS_DATOS!$A:$M,J$7,0)</f>
        <v>3.3047459912933967</v>
      </c>
      <c r="K20" s="57">
        <f>VLOOKUP($A$6&amp;$D$6&amp;$A20,MOTIVOS_DATOS!$A:$M,K$7,0)</f>
        <v>2.8340075180522235</v>
      </c>
      <c r="L20" s="17"/>
      <c r="M20" s="16"/>
    </row>
    <row r="21" spans="1:13" ht="15" customHeight="1" x14ac:dyDescent="0.35">
      <c r="A21" s="54" t="s">
        <v>122</v>
      </c>
      <c r="B21" s="39" t="s">
        <v>123</v>
      </c>
      <c r="C21" s="57">
        <f>VLOOKUP($A$6&amp;$D$6&amp;$A21,MOTIVOS_DATOS!$A:$M,C$7,0)</f>
        <v>1.9110701445896001</v>
      </c>
      <c r="D21" s="57">
        <f>VLOOKUP($A$6&amp;$D$6&amp;$A21,MOTIVOS_DATOS!$A:$M,D$7,0)</f>
        <v>1.1705812139446274</v>
      </c>
      <c r="E21" s="57">
        <f>VLOOKUP($A$6&amp;$D$6&amp;$A21,MOTIVOS_DATOS!$A:$M,E$7,0)</f>
        <v>1.4769553910444129</v>
      </c>
      <c r="F21" s="57">
        <f>VLOOKUP($A$6&amp;$D$6&amp;$A21,MOTIVOS_DATOS!$A:$M,F$7,0)</f>
        <v>1.5896748803119822</v>
      </c>
      <c r="G21" s="57">
        <f>VLOOKUP($A$6&amp;$D$6&amp;$A21,MOTIVOS_DATOS!$A:$M,G$7,0)</f>
        <v>1.3353918141470986</v>
      </c>
      <c r="H21" s="57">
        <f>VLOOKUP($A$6&amp;$D$6&amp;$A21,MOTIVOS_DATOS!$A:$M,H$7,0)</f>
        <v>1.1383964355471261</v>
      </c>
      <c r="I21" s="57">
        <f>VLOOKUP($A$6&amp;$D$6&amp;$A21,MOTIVOS_DATOS!$A:$M,I$7,0)</f>
        <v>1.2498445160405767</v>
      </c>
      <c r="J21" s="57">
        <f>VLOOKUP($A$6&amp;$D$6&amp;$A21,MOTIVOS_DATOS!$A:$M,J$7,0)</f>
        <v>1.4876979916447206</v>
      </c>
      <c r="K21" s="57">
        <f>VLOOKUP($A$6&amp;$D$6&amp;$A21,MOTIVOS_DATOS!$A:$M,K$7,0)</f>
        <v>1.4076872839483372</v>
      </c>
      <c r="M21" s="16"/>
    </row>
    <row r="22" spans="1:13" ht="15" customHeight="1" x14ac:dyDescent="0.35">
      <c r="A22" s="54" t="s">
        <v>123</v>
      </c>
      <c r="B22" s="39" t="s">
        <v>167</v>
      </c>
      <c r="C22" s="57">
        <f>VLOOKUP($A$6&amp;$D$6&amp;$A22,MOTIVOS_DATOS!$A:$M,C$7,0)</f>
        <v>3.6633324929641242</v>
      </c>
      <c r="D22" s="57">
        <f>VLOOKUP($A$6&amp;$D$6&amp;$A22,MOTIVOS_DATOS!$A:$M,D$7,0)</f>
        <v>6.2749286837273184</v>
      </c>
      <c r="E22" s="57">
        <f>VLOOKUP($A$6&amp;$D$6&amp;$A22,MOTIVOS_DATOS!$A:$M,E$7,0)</f>
        <v>3.1749416597525801</v>
      </c>
      <c r="F22" s="57">
        <f>VLOOKUP($A$6&amp;$D$6&amp;$A22,MOTIVOS_DATOS!$A:$M,F$7,0)</f>
        <v>3.3547482799091388</v>
      </c>
      <c r="G22" s="57">
        <f>VLOOKUP($A$6&amp;$D$6&amp;$A22,MOTIVOS_DATOS!$A:$M,G$7,0)</f>
        <v>4.9105366366862899</v>
      </c>
      <c r="H22" s="57">
        <f>VLOOKUP($A$6&amp;$D$6&amp;$A22,MOTIVOS_DATOS!$A:$M,H$7,0)</f>
        <v>7.4176318523666653</v>
      </c>
      <c r="I22" s="57">
        <f>VLOOKUP($A$6&amp;$D$6&amp;$A22,MOTIVOS_DATOS!$A:$M,I$7,0)</f>
        <v>3.8288715676851846</v>
      </c>
      <c r="J22" s="57">
        <f>VLOOKUP($A$6&amp;$D$6&amp;$A22,MOTIVOS_DATOS!$A:$M,J$7,0)</f>
        <v>3.4953052906852378</v>
      </c>
      <c r="K22" s="57">
        <f>VLOOKUP($A$6&amp;$D$6&amp;$A22,MOTIVOS_DATOS!$A:$M,K$7,0)</f>
        <v>5.0734865260991242</v>
      </c>
      <c r="L22" s="1"/>
      <c r="M22" s="16"/>
    </row>
    <row r="23" spans="1:13" ht="6" customHeight="1" x14ac:dyDescent="0.35">
      <c r="A23" s="54"/>
      <c r="B23" s="39"/>
      <c r="C23" s="58"/>
      <c r="D23" s="58"/>
      <c r="E23" s="58"/>
      <c r="F23" s="58"/>
      <c r="G23" s="58"/>
      <c r="H23" s="58"/>
      <c r="I23" s="58"/>
      <c r="J23" s="58"/>
      <c r="K23" s="58"/>
      <c r="L23" s="1"/>
      <c r="M23" s="16"/>
    </row>
    <row r="24" spans="1:13" ht="15" customHeight="1" x14ac:dyDescent="0.35">
      <c r="A24" s="54" t="s">
        <v>124</v>
      </c>
      <c r="B24" s="39" t="s">
        <v>168</v>
      </c>
      <c r="C24" s="57">
        <f>VLOOKUP($A$6&amp;$D$6&amp;$A24,MOTIVOS_DATOS!$A:$M,C$7,0)</f>
        <v>8.295202910159567</v>
      </c>
      <c r="D24" s="57">
        <f>VLOOKUP($A$6&amp;$D$6&amp;$A24,MOTIVOS_DATOS!$A:$M,D$7,0)</f>
        <v>6.8202359647270523</v>
      </c>
      <c r="E24" s="57">
        <f>VLOOKUP($A$6&amp;$D$6&amp;$A24,MOTIVOS_DATOS!$A:$M,E$7,0)</f>
        <v>5.3837647667150508</v>
      </c>
      <c r="F24" s="57">
        <f>VLOOKUP($A$6&amp;$D$6&amp;$A24,MOTIVOS_DATOS!$A:$M,F$7,0)</f>
        <v>5.507328523416537</v>
      </c>
      <c r="G24" s="57">
        <f>VLOOKUP($A$6&amp;$D$6&amp;$A24,MOTIVOS_DATOS!$A:$M,G$7,0)</f>
        <v>6.4513708366883113</v>
      </c>
      <c r="H24" s="57">
        <f>VLOOKUP($A$6&amp;$D$6&amp;$A24,MOTIVOS_DATOS!$A:$M,H$7,0)</f>
        <v>7.0324938971410633</v>
      </c>
      <c r="I24" s="57">
        <f>VLOOKUP($A$6&amp;$D$6&amp;$A24,MOTIVOS_DATOS!$A:$M,I$7,0)</f>
        <v>4.7295604838585596</v>
      </c>
      <c r="J24" s="57">
        <f>VLOOKUP($A$6&amp;$D$6&amp;$A24,MOTIVOS_DATOS!$A:$M,J$7,0)</f>
        <v>4.7565451812647952</v>
      </c>
      <c r="K24" s="57">
        <f>VLOOKUP($A$6&amp;$D$6&amp;$A24,MOTIVOS_DATOS!$A:$M,K$7,0)</f>
        <v>5.4404507473561745</v>
      </c>
      <c r="L24" s="1"/>
      <c r="M24" s="16"/>
    </row>
    <row r="25" spans="1:13" s="8" customFormat="1" ht="15" customHeight="1" x14ac:dyDescent="0.35">
      <c r="A25" s="54" t="s">
        <v>125</v>
      </c>
      <c r="B25" s="39" t="s">
        <v>169</v>
      </c>
      <c r="C25" s="57">
        <f>VLOOKUP($A$6&amp;$D$6&amp;$A25,MOTIVOS_DATOS!$A:$M,C$7,0)</f>
        <v>5.045112224748058</v>
      </c>
      <c r="D25" s="57">
        <f>VLOOKUP($A$6&amp;$D$6&amp;$A25,MOTIVOS_DATOS!$A:$M,D$7,0)</f>
        <v>4.2545054446682808</v>
      </c>
      <c r="E25" s="57">
        <f>VLOOKUP($A$6&amp;$D$6&amp;$A25,MOTIVOS_DATOS!$A:$M,E$7,0)</f>
        <v>5.9637707485970459</v>
      </c>
      <c r="F25" s="57">
        <f>VLOOKUP($A$6&amp;$D$6&amp;$A25,MOTIVOS_DATOS!$A:$M,F$7,0)</f>
        <v>4.3753171786078306</v>
      </c>
      <c r="G25" s="57">
        <f>VLOOKUP($A$6&amp;$D$6&amp;$A25,MOTIVOS_DATOS!$A:$M,G$7,0)</f>
        <v>4.3493723296739208</v>
      </c>
      <c r="H25" s="57">
        <f>VLOOKUP($A$6&amp;$D$6&amp;$A25,MOTIVOS_DATOS!$A:$M,H$7,0)</f>
        <v>4.38084316902781</v>
      </c>
      <c r="I25" s="57">
        <f>VLOOKUP($A$6&amp;$D$6&amp;$A25,MOTIVOS_DATOS!$A:$M,I$7,0)</f>
        <v>5.620494683457224</v>
      </c>
      <c r="J25" s="57">
        <f>VLOOKUP($A$6&amp;$D$6&amp;$A25,MOTIVOS_DATOS!$A:$M,J$7,0)</f>
        <v>4.698849413727987</v>
      </c>
      <c r="K25" s="57">
        <f>VLOOKUP($A$6&amp;$D$6&amp;$A25,MOTIVOS_DATOS!$A:$M,K$7,0)</f>
        <v>4.2552377050969303</v>
      </c>
      <c r="L25" s="1"/>
      <c r="M25" s="16"/>
    </row>
    <row r="26" spans="1:13" ht="15" customHeight="1" x14ac:dyDescent="0.35">
      <c r="A26" s="54" t="s">
        <v>126</v>
      </c>
      <c r="B26" s="39" t="s">
        <v>170</v>
      </c>
      <c r="C26" s="57">
        <f>VLOOKUP($A$6&amp;$D$6&amp;$A26,MOTIVOS_DATOS!$A:$M,C$7,0)</f>
        <v>66.17932344250687</v>
      </c>
      <c r="D26" s="57">
        <f>VLOOKUP($A$6&amp;$D$6&amp;$A26,MOTIVOS_DATOS!$A:$M,D$7,0)</f>
        <v>73.575624350598773</v>
      </c>
      <c r="E26" s="57">
        <f>VLOOKUP($A$6&amp;$D$6&amp;$A26,MOTIVOS_DATOS!$A:$M,E$7,0)</f>
        <v>71.257496362711578</v>
      </c>
      <c r="F26" s="57">
        <f>VLOOKUP($A$6&amp;$D$6&amp;$A26,MOTIVOS_DATOS!$A:$M,F$7,0)</f>
        <v>69.755491925258056</v>
      </c>
      <c r="G26" s="57">
        <f>VLOOKUP($A$6&amp;$D$6&amp;$A26,MOTIVOS_DATOS!$A:$M,G$7,0)</f>
        <v>71.676810685315616</v>
      </c>
      <c r="H26" s="57">
        <f>VLOOKUP($A$6&amp;$D$6&amp;$A26,MOTIVOS_DATOS!$A:$M,H$7,0)</f>
        <v>72.650662212191136</v>
      </c>
      <c r="I26" s="57">
        <f>VLOOKUP($A$6&amp;$D$6&amp;$A26,MOTIVOS_DATOS!$A:$M,I$7,0)</f>
        <v>72.674245462586569</v>
      </c>
      <c r="J26" s="57">
        <f>VLOOKUP($A$6&amp;$D$6&amp;$A26,MOTIVOS_DATOS!$A:$M,J$7,0)</f>
        <v>72.163589511843725</v>
      </c>
      <c r="K26" s="57">
        <f>VLOOKUP($A$6&amp;$D$6&amp;$A26,MOTIVOS_DATOS!$A:$M,K$7,0)</f>
        <v>73.42168751563463</v>
      </c>
      <c r="M26" s="16"/>
    </row>
    <row r="27" spans="1:13" ht="15" customHeight="1" x14ac:dyDescent="0.35">
      <c r="A27" s="54" t="s">
        <v>127</v>
      </c>
      <c r="B27" s="39" t="s">
        <v>171</v>
      </c>
      <c r="C27" s="57">
        <f>VLOOKUP($A$6&amp;$D$6&amp;$A27,MOTIVOS_DATOS!$A:$M,C$7,0)</f>
        <v>7.0375389734517793</v>
      </c>
      <c r="D27" s="57">
        <f>VLOOKUP($A$6&amp;$D$6&amp;$A27,MOTIVOS_DATOS!$A:$M,D$7,0)</f>
        <v>5.4839018341662982</v>
      </c>
      <c r="E27" s="57">
        <f>VLOOKUP($A$6&amp;$D$6&amp;$A27,MOTIVOS_DATOS!$A:$M,E$7,0)</f>
        <v>6.1652892003372832</v>
      </c>
      <c r="F27" s="57">
        <f>VLOOKUP($A$6&amp;$D$6&amp;$A27,MOTIVOS_DATOS!$A:$M,F$7,0)</f>
        <v>7.2530081040474492</v>
      </c>
      <c r="G27" s="57">
        <f>VLOOKUP($A$6&amp;$D$6&amp;$A27,MOTIVOS_DATOS!$A:$M,G$7,0)</f>
        <v>6.5097727289774543</v>
      </c>
      <c r="H27" s="57">
        <f>VLOOKUP($A$6&amp;$D$6&amp;$A27,MOTIVOS_DATOS!$A:$M,H$7,0)</f>
        <v>5.6893484721937249</v>
      </c>
      <c r="I27" s="57">
        <f>VLOOKUP($A$6&amp;$D$6&amp;$A27,MOTIVOS_DATOS!$A:$M,I$7,0)</f>
        <v>6.2084001341658182</v>
      </c>
      <c r="J27" s="57">
        <f>VLOOKUP($A$6&amp;$D$6&amp;$A27,MOTIVOS_DATOS!$A:$M,J$7,0)</f>
        <v>7.175977934582896</v>
      </c>
      <c r="K27" s="57">
        <f>VLOOKUP($A$6&amp;$D$6&amp;$A27,MOTIVOS_DATOS!$A:$M,K$7,0)</f>
        <v>6.1711020040864089</v>
      </c>
      <c r="M27" s="16"/>
    </row>
    <row r="28" spans="1:13" ht="15" customHeight="1" x14ac:dyDescent="0.35">
      <c r="A28" s="54" t="s">
        <v>128</v>
      </c>
      <c r="B28" s="39" t="s">
        <v>172</v>
      </c>
      <c r="C28" s="57">
        <f>VLOOKUP($A$6&amp;$D$6&amp;$A28,MOTIVOS_DATOS!$A:$M,C$7,0)</f>
        <v>0.36810050673908729</v>
      </c>
      <c r="D28" s="57">
        <f>VLOOKUP($A$6&amp;$D$6&amp;$A28,MOTIVOS_DATOS!$A:$M,D$7,0)</f>
        <v>0.16813894153683687</v>
      </c>
      <c r="E28" s="57">
        <f>VLOOKUP($A$6&amp;$D$6&amp;$A28,MOTIVOS_DATOS!$A:$M,E$7,0)</f>
        <v>0.47600031768186868</v>
      </c>
      <c r="F28" s="57">
        <f>VLOOKUP($A$6&amp;$D$6&amp;$A28,MOTIVOS_DATOS!$A:$M,F$7,0)</f>
        <v>0.74173048359820271</v>
      </c>
      <c r="G28" s="57">
        <f>VLOOKUP($A$6&amp;$D$6&amp;$A28,MOTIVOS_DATOS!$A:$M,G$7,0)</f>
        <v>0.5241175225570297</v>
      </c>
      <c r="H28" s="57">
        <f>VLOOKUP($A$6&amp;$D$6&amp;$A28,MOTIVOS_DATOS!$A:$M,H$7,0)</f>
        <v>0.21655324829136305</v>
      </c>
      <c r="I28" s="57">
        <f>VLOOKUP($A$6&amp;$D$6&amp;$A28,MOTIVOS_DATOS!$A:$M,I$7,0)</f>
        <v>0.33350333140837529</v>
      </c>
      <c r="J28" s="57">
        <f>VLOOKUP($A$6&amp;$D$6&amp;$A28,MOTIVOS_DATOS!$A:$M,J$7,0)</f>
        <v>0.46102569623785772</v>
      </c>
      <c r="K28" s="57">
        <f>VLOOKUP($A$6&amp;$D$6&amp;$A28,MOTIVOS_DATOS!$A:$M,K$7,0)</f>
        <v>0.36127145406651412</v>
      </c>
      <c r="L28" s="17"/>
      <c r="M28" s="16"/>
    </row>
    <row r="29" spans="1:13" ht="15" customHeight="1" x14ac:dyDescent="0.35">
      <c r="A29" s="54" t="s">
        <v>129</v>
      </c>
      <c r="B29" s="39" t="s">
        <v>173</v>
      </c>
      <c r="C29" s="57">
        <f>VLOOKUP($A$6&amp;$D$6&amp;$A29,MOTIVOS_DATOS!$A:$M,C$7,0)</f>
        <v>10.626578573280018</v>
      </c>
      <c r="D29" s="57">
        <f>VLOOKUP($A$6&amp;$D$6&amp;$A29,MOTIVOS_DATOS!$A:$M,D$7,0)</f>
        <v>7.4678224097345396</v>
      </c>
      <c r="E29" s="57">
        <f>VLOOKUP($A$6&amp;$D$6&amp;$A29,MOTIVOS_DATOS!$A:$M,E$7,0)</f>
        <v>8.7181536600161884</v>
      </c>
      <c r="F29" s="57">
        <f>VLOOKUP($A$6&amp;$D$6&amp;$A29,MOTIVOS_DATOS!$A:$M,F$7,0)</f>
        <v>10.118401434111906</v>
      </c>
      <c r="G29" s="57">
        <f>VLOOKUP($A$6&amp;$D$6&amp;$A29,MOTIVOS_DATOS!$A:$M,G$7,0)</f>
        <v>8.0083643719758317</v>
      </c>
      <c r="H29" s="57">
        <f>VLOOKUP($A$6&amp;$D$6&amp;$A29,MOTIVOS_DATOS!$A:$M,H$7,0)</f>
        <v>7.0020275092530238</v>
      </c>
      <c r="I29" s="57">
        <f>VLOOKUP($A$6&amp;$D$6&amp;$A29,MOTIVOS_DATOS!$A:$M,I$7,0)</f>
        <v>8.2399626086293498</v>
      </c>
      <c r="J29" s="57">
        <f>VLOOKUP($A$6&amp;$D$6&amp;$A29,MOTIVOS_DATOS!$A:$M,J$7,0)</f>
        <v>8.3171329974033181</v>
      </c>
      <c r="K29" s="57">
        <f>VLOOKUP($A$6&amp;$D$6&amp;$A29,MOTIVOS_DATOS!$A:$M,K$7,0)</f>
        <v>7.9016340598993011</v>
      </c>
      <c r="M29" s="16"/>
    </row>
    <row r="30" spans="1:13" ht="15" customHeight="1" x14ac:dyDescent="0.35">
      <c r="A30" s="54" t="s">
        <v>130</v>
      </c>
      <c r="B30" s="39" t="s">
        <v>174</v>
      </c>
      <c r="C30" s="57">
        <f>VLOOKUP($A$6&amp;$D$6&amp;$A30,MOTIVOS_DATOS!$A:$M,C$7,0)</f>
        <v>0.48253007156612554</v>
      </c>
      <c r="D30" s="57">
        <f>VLOOKUP($A$6&amp;$D$6&amp;$A30,MOTIVOS_DATOS!$A:$M,D$7,0)</f>
        <v>0.49740332637767348</v>
      </c>
      <c r="E30" s="57">
        <f>VLOOKUP($A$6&amp;$D$6&amp;$A30,MOTIVOS_DATOS!$A:$M,E$7,0)</f>
        <v>0.36915004891962822</v>
      </c>
      <c r="F30" s="57">
        <f>VLOOKUP($A$6&amp;$D$6&amp;$A30,MOTIVOS_DATOS!$A:$M,F$7,0)</f>
        <v>0.35833498921414042</v>
      </c>
      <c r="G30" s="57">
        <f>VLOOKUP($A$6&amp;$D$6&amp;$A30,MOTIVOS_DATOS!$A:$M,G$7,0)</f>
        <v>0.2183292519189822</v>
      </c>
      <c r="H30" s="57">
        <f>VLOOKUP($A$6&amp;$D$6&amp;$A30,MOTIVOS_DATOS!$A:$M,H$7,0)</f>
        <v>0.3241874188797661</v>
      </c>
      <c r="I30" s="57">
        <f>VLOOKUP($A$6&amp;$D$6&amp;$A30,MOTIVOS_DATOS!$A:$M,I$7,0)</f>
        <v>0.29006301075070284</v>
      </c>
      <c r="J30" s="57">
        <f>VLOOKUP($A$6&amp;$D$6&amp;$A30,MOTIVOS_DATOS!$A:$M,J$7,0)</f>
        <v>0.145002734094441</v>
      </c>
      <c r="K30" s="57">
        <f>VLOOKUP($A$6&amp;$D$6&amp;$A30,MOTIVOS_DATOS!$A:$M,K$7,0)</f>
        <v>7.7946151405311651E-2</v>
      </c>
      <c r="M30" s="16"/>
    </row>
    <row r="31" spans="1:13" s="8" customFormat="1" ht="15" customHeight="1" x14ac:dyDescent="0.35">
      <c r="A31" s="54" t="s">
        <v>131</v>
      </c>
      <c r="B31" s="39" t="s">
        <v>175</v>
      </c>
      <c r="C31" s="57">
        <f>VLOOKUP($A$6&amp;$D$6&amp;$A31,MOTIVOS_DATOS!$A:$M,C$7,0)</f>
        <v>1.9656246443057541</v>
      </c>
      <c r="D31" s="57">
        <f>VLOOKUP($A$6&amp;$D$6&amp;$A31,MOTIVOS_DATOS!$A:$M,D$7,0)</f>
        <v>1.7323690552214825</v>
      </c>
      <c r="E31" s="57">
        <f>VLOOKUP($A$6&amp;$D$6&amp;$A31,MOTIVOS_DATOS!$A:$M,E$7,0)</f>
        <v>1.6663769227779588</v>
      </c>
      <c r="F31" s="57">
        <f>VLOOKUP($A$6&amp;$D$6&amp;$A31,MOTIVOS_DATOS!$A:$M,F$7,0)</f>
        <v>1.8903852174397842</v>
      </c>
      <c r="G31" s="57">
        <f>VLOOKUP($A$6&amp;$D$6&amp;$A31,MOTIVOS_DATOS!$A:$M,G$7,0)</f>
        <v>2.2618379768186099</v>
      </c>
      <c r="H31" s="57">
        <f>VLOOKUP($A$6&amp;$D$6&amp;$A31,MOTIVOS_DATOS!$A:$M,H$7,0)</f>
        <v>2.7038831616244563</v>
      </c>
      <c r="I31" s="57">
        <f>VLOOKUP($A$6&amp;$D$6&amp;$A31,MOTIVOS_DATOS!$A:$M,I$7,0)</f>
        <v>1.9037575660597408</v>
      </c>
      <c r="J31" s="57">
        <f>VLOOKUP($A$6&amp;$D$6&amp;$A31,MOTIVOS_DATOS!$A:$M,J$7,0)</f>
        <v>2.2818479503499782</v>
      </c>
      <c r="K31" s="57">
        <f>VLOOKUP($A$6&amp;$D$6&amp;$A31,MOTIVOS_DATOS!$A:$M,K$7,0)</f>
        <v>2.3706748954473644</v>
      </c>
      <c r="L31" s="2"/>
      <c r="M31" s="16"/>
    </row>
    <row r="32" spans="1:13" s="8" customFormat="1" ht="6" customHeight="1" x14ac:dyDescent="0.35">
      <c r="A32" s="54"/>
      <c r="B32" s="39"/>
      <c r="C32" s="58"/>
      <c r="D32" s="58"/>
      <c r="E32" s="58"/>
      <c r="F32" s="58"/>
      <c r="G32" s="58"/>
      <c r="H32" s="58"/>
      <c r="I32" s="58"/>
      <c r="J32" s="58"/>
      <c r="K32" s="58"/>
      <c r="L32" s="2"/>
      <c r="M32" s="16"/>
    </row>
    <row r="33" spans="1:13" ht="15" customHeight="1" x14ac:dyDescent="0.35">
      <c r="A33" s="54" t="s">
        <v>132</v>
      </c>
      <c r="B33" s="39" t="s">
        <v>176</v>
      </c>
      <c r="C33" s="57">
        <f>VLOOKUP($A$6&amp;$D$6&amp;$A33,MOTIVOS_DATOS!$A:$M,C$7,0)</f>
        <v>21.660771671685833</v>
      </c>
      <c r="D33" s="57">
        <f>VLOOKUP($A$6&amp;$D$6&amp;$A33,MOTIVOS_DATOS!$A:$M,D$7,0)</f>
        <v>19.667725420069317</v>
      </c>
      <c r="E33" s="57">
        <f>VLOOKUP($A$6&amp;$D$6&amp;$A33,MOTIVOS_DATOS!$A:$M,E$7,0)</f>
        <v>21.808110012555197</v>
      </c>
      <c r="F33" s="57">
        <f>VLOOKUP($A$6&amp;$D$6&amp;$A33,MOTIVOS_DATOS!$A:$M,F$7,0)</f>
        <v>22.662234624253248</v>
      </c>
      <c r="G33" s="57">
        <f>VLOOKUP($A$6&amp;$D$6&amp;$A33,MOTIVOS_DATOS!$A:$M,G$7,0)</f>
        <v>20.222147649036849</v>
      </c>
      <c r="H33" s="57">
        <f>VLOOKUP($A$6&amp;$D$6&amp;$A33,MOTIVOS_DATOS!$A:$M,H$7,0)</f>
        <v>19.575064347011622</v>
      </c>
      <c r="I33" s="57">
        <f>VLOOKUP($A$6&amp;$D$6&amp;$A33,MOTIVOS_DATOS!$A:$M,I$7,0)</f>
        <v>21.894883611836814</v>
      </c>
      <c r="J33" s="57">
        <f>VLOOKUP($A$6&amp;$D$6&amp;$A33,MOTIVOS_DATOS!$A:$M,J$7,0)</f>
        <v>22.8284348655123</v>
      </c>
      <c r="K33" s="57">
        <f>VLOOKUP($A$6&amp;$D$6&amp;$A33,MOTIVOS_DATOS!$A:$M,K$7,0)</f>
        <v>21.292114439596197</v>
      </c>
      <c r="L33" s="17"/>
      <c r="M33" s="16"/>
    </row>
    <row r="34" spans="1:13" ht="15" customHeight="1" x14ac:dyDescent="0.35">
      <c r="A34" s="54" t="s">
        <v>133</v>
      </c>
      <c r="B34" s="39" t="s">
        <v>177</v>
      </c>
      <c r="C34" s="57">
        <f>VLOOKUP($A$6&amp;$D$6&amp;$A34,MOTIVOS_DATOS!$A:$M,C$7,0)</f>
        <v>13.796054094246873</v>
      </c>
      <c r="D34" s="57">
        <f>VLOOKUP($A$6&amp;$D$6&amp;$A34,MOTIVOS_DATOS!$A:$M,D$7,0)</f>
        <v>12.743762197917119</v>
      </c>
      <c r="E34" s="57">
        <f>VLOOKUP($A$6&amp;$D$6&amp;$A34,MOTIVOS_DATOS!$A:$M,E$7,0)</f>
        <v>12.584781348694715</v>
      </c>
      <c r="F34" s="57">
        <f>VLOOKUP($A$6&amp;$D$6&amp;$A34,MOTIVOS_DATOS!$A:$M,F$7,0)</f>
        <v>12.665597610957116</v>
      </c>
      <c r="G34" s="57">
        <f>VLOOKUP($A$6&amp;$D$6&amp;$A34,MOTIVOS_DATOS!$A:$M,G$7,0)</f>
        <v>12.790154643697255</v>
      </c>
      <c r="H34" s="57">
        <f>VLOOKUP($A$6&amp;$D$6&amp;$A34,MOTIVOS_DATOS!$A:$M,H$7,0)</f>
        <v>11.972514583530998</v>
      </c>
      <c r="I34" s="57">
        <f>VLOOKUP($A$6&amp;$D$6&amp;$A34,MOTIVOS_DATOS!$A:$M,I$7,0)</f>
        <v>12.022953159239167</v>
      </c>
      <c r="J34" s="57">
        <f>VLOOKUP($A$6&amp;$D$6&amp;$A34,MOTIVOS_DATOS!$A:$M,J$7,0)</f>
        <v>11.758090015455426</v>
      </c>
      <c r="K34" s="57">
        <f>VLOOKUP($A$6&amp;$D$6&amp;$A34,MOTIVOS_DATOS!$A:$M,K$7,0)</f>
        <v>11.959233286268558</v>
      </c>
      <c r="M34" s="16"/>
    </row>
    <row r="35" spans="1:13" ht="15" customHeight="1" x14ac:dyDescent="0.35">
      <c r="A35" s="54" t="s">
        <v>134</v>
      </c>
      <c r="B35" s="39" t="s">
        <v>178</v>
      </c>
      <c r="C35" s="57">
        <f>VLOOKUP($A$6&amp;$D$6&amp;$A35,MOTIVOS_DATOS!$A:$M,C$7,0)</f>
        <v>29.05224791671764</v>
      </c>
      <c r="D35" s="57">
        <f>VLOOKUP($A$6&amp;$D$6&amp;$A35,MOTIVOS_DATOS!$A:$M,D$7,0)</f>
        <v>26.329900358601009</v>
      </c>
      <c r="E35" s="57">
        <f>VLOOKUP($A$6&amp;$D$6&amp;$A35,MOTIVOS_DATOS!$A:$M,E$7,0)</f>
        <v>27.67859043878963</v>
      </c>
      <c r="F35" s="57">
        <f>VLOOKUP($A$6&amp;$D$6&amp;$A35,MOTIVOS_DATOS!$A:$M,F$7,0)</f>
        <v>28.236086669992723</v>
      </c>
      <c r="G35" s="57">
        <f>VLOOKUP($A$6&amp;$D$6&amp;$A35,MOTIVOS_DATOS!$A:$M,G$7,0)</f>
        <v>27.823202196495561</v>
      </c>
      <c r="H35" s="57">
        <f>VLOOKUP($A$6&amp;$D$6&amp;$A35,MOTIVOS_DATOS!$A:$M,H$7,0)</f>
        <v>25.148920040512795</v>
      </c>
      <c r="I35" s="57">
        <f>VLOOKUP($A$6&amp;$D$6&amp;$A35,MOTIVOS_DATOS!$A:$M,I$7,0)</f>
        <v>28.490378115790843</v>
      </c>
      <c r="J35" s="57">
        <f>VLOOKUP($A$6&amp;$D$6&amp;$A35,MOTIVOS_DATOS!$A:$M,J$7,0)</f>
        <v>28.082160246266831</v>
      </c>
      <c r="K35" s="57">
        <f>VLOOKUP($A$6&amp;$D$6&amp;$A35,MOTIVOS_DATOS!$A:$M,K$7,0)</f>
        <v>28.577127190736579</v>
      </c>
      <c r="M35" s="16"/>
    </row>
    <row r="36" spans="1:13" ht="15" customHeight="1" x14ac:dyDescent="0.35">
      <c r="A36" s="54" t="s">
        <v>135</v>
      </c>
      <c r="B36" s="39" t="s">
        <v>179</v>
      </c>
      <c r="C36" s="57">
        <f>VLOOKUP($A$6&amp;$D$6&amp;$A36,MOTIVOS_DATOS!$A:$M,C$7,0)</f>
        <v>14.060302341438819</v>
      </c>
      <c r="D36" s="57">
        <f>VLOOKUP($A$6&amp;$D$6&amp;$A36,MOTIVOS_DATOS!$A:$M,D$7,0)</f>
        <v>12.188751294146186</v>
      </c>
      <c r="E36" s="57">
        <f>VLOOKUP($A$6&amp;$D$6&amp;$A36,MOTIVOS_DATOS!$A:$M,E$7,0)</f>
        <v>12.805022753118941</v>
      </c>
      <c r="F36" s="57">
        <f>VLOOKUP($A$6&amp;$D$6&amp;$A36,MOTIVOS_DATOS!$A:$M,F$7,0)</f>
        <v>13.469422910052078</v>
      </c>
      <c r="G36" s="57">
        <f>VLOOKUP($A$6&amp;$D$6&amp;$A36,MOTIVOS_DATOS!$A:$M,G$7,0)</f>
        <v>13.650529181541899</v>
      </c>
      <c r="H36" s="57">
        <f>VLOOKUP($A$6&amp;$D$6&amp;$A36,MOTIVOS_DATOS!$A:$M,H$7,0)</f>
        <v>12.16379124600212</v>
      </c>
      <c r="I36" s="57">
        <f>VLOOKUP($A$6&amp;$D$6&amp;$A36,MOTIVOS_DATOS!$A:$M,I$7,0)</f>
        <v>12.697389408080518</v>
      </c>
      <c r="J36" s="57">
        <f>VLOOKUP($A$6&amp;$D$6&amp;$A36,MOTIVOS_DATOS!$A:$M,J$7,0)</f>
        <v>13.639547188628434</v>
      </c>
      <c r="K36" s="57">
        <f>VLOOKUP($A$6&amp;$D$6&amp;$A36,MOTIVOS_DATOS!$A:$M,K$7,0)</f>
        <v>13.411879462689274</v>
      </c>
      <c r="M36" s="16"/>
    </row>
    <row r="37" spans="1:13" s="8" customFormat="1" ht="15" customHeight="1" x14ac:dyDescent="0.35">
      <c r="A37" s="54" t="s">
        <v>136</v>
      </c>
      <c r="B37" s="39" t="s">
        <v>180</v>
      </c>
      <c r="C37" s="57">
        <f>VLOOKUP($A$6&amp;$D$6&amp;$A37,MOTIVOS_DATOS!$A:$M,C$7,0)</f>
        <v>4.8214995519803816</v>
      </c>
      <c r="D37" s="57">
        <f>VLOOKUP($A$6&amp;$D$6&amp;$A37,MOTIVOS_DATOS!$A:$M,D$7,0)</f>
        <v>5.3254706361809641</v>
      </c>
      <c r="E37" s="57">
        <f>VLOOKUP($A$6&amp;$D$6&amp;$A37,MOTIVOS_DATOS!$A:$M,E$7,0)</f>
        <v>5.0565118868782175</v>
      </c>
      <c r="F37" s="57">
        <f>VLOOKUP($A$6&amp;$D$6&amp;$A37,MOTIVOS_DATOS!$A:$M,F$7,0)</f>
        <v>4.3800632427340185</v>
      </c>
      <c r="G37" s="57">
        <f>VLOOKUP($A$6&amp;$D$6&amp;$A37,MOTIVOS_DATOS!$A:$M,G$7,0)</f>
        <v>4.6942102618138435</v>
      </c>
      <c r="H37" s="57">
        <f>VLOOKUP($A$6&amp;$D$6&amp;$A37,MOTIVOS_DATOS!$A:$M,H$7,0)</f>
        <v>5.3636780457390758</v>
      </c>
      <c r="I37" s="57">
        <f>VLOOKUP($A$6&amp;$D$6&amp;$A37,MOTIVOS_DATOS!$A:$M,I$7,0)</f>
        <v>5.0414789148706944</v>
      </c>
      <c r="J37" s="57">
        <f>VLOOKUP($A$6&amp;$D$6&amp;$A37,MOTIVOS_DATOS!$A:$M,J$7,0)</f>
        <v>4.5382886552080244</v>
      </c>
      <c r="K37" s="57">
        <f>VLOOKUP($A$6&amp;$D$6&amp;$A37,MOTIVOS_DATOS!$A:$M,K$7,0)</f>
        <v>4.8474614401821254</v>
      </c>
      <c r="L37" s="2"/>
      <c r="M37" s="16"/>
    </row>
    <row r="38" spans="1:13" ht="15" customHeight="1" x14ac:dyDescent="0.35">
      <c r="A38" s="54" t="s">
        <v>137</v>
      </c>
      <c r="B38" s="39" t="s">
        <v>181</v>
      </c>
      <c r="C38" s="57">
        <f>VLOOKUP($A$6&amp;$D$6&amp;$A38,MOTIVOS_DATOS!$A:$M,C$7,0)</f>
        <v>11.771260720469444</v>
      </c>
      <c r="D38" s="57">
        <f>VLOOKUP($A$6&amp;$D$6&amp;$A38,MOTIVOS_DATOS!$A:$M,D$7,0)</f>
        <v>17.663003052403987</v>
      </c>
      <c r="E38" s="57">
        <f>VLOOKUP($A$6&amp;$D$6&amp;$A38,MOTIVOS_DATOS!$A:$M,E$7,0)</f>
        <v>14.642514958929478</v>
      </c>
      <c r="F38" s="57">
        <f>VLOOKUP($A$6&amp;$D$6&amp;$A38,MOTIVOS_DATOS!$A:$M,F$7,0)</f>
        <v>13.312084451350698</v>
      </c>
      <c r="G38" s="57">
        <f>VLOOKUP($A$6&amp;$D$6&amp;$A38,MOTIVOS_DATOS!$A:$M,G$7,0)</f>
        <v>14.993642255471428</v>
      </c>
      <c r="H38" s="57">
        <f>VLOOKUP($A$6&amp;$D$6&amp;$A38,MOTIVOS_DATOS!$A:$M,H$7,0)</f>
        <v>18.719469931121704</v>
      </c>
      <c r="I38" s="57">
        <f>VLOOKUP($A$6&amp;$D$6&amp;$A38,MOTIVOS_DATOS!$A:$M,I$7,0)</f>
        <v>14.519285310586689</v>
      </c>
      <c r="J38" s="57">
        <f>VLOOKUP($A$6&amp;$D$6&amp;$A38,MOTIVOS_DATOS!$A:$M,J$7,0)</f>
        <v>14.006369165081223</v>
      </c>
      <c r="K38" s="57">
        <f>VLOOKUP($A$6&amp;$D$6&amp;$A38,MOTIVOS_DATOS!$A:$M,K$7,0)</f>
        <v>14.447550756925825</v>
      </c>
      <c r="M38" s="16"/>
    </row>
    <row r="39" spans="1:13" x14ac:dyDescent="0.35">
      <c r="A39" s="54" t="s">
        <v>138</v>
      </c>
      <c r="B39" s="39" t="s">
        <v>182</v>
      </c>
      <c r="C39" s="57">
        <f>VLOOKUP($A$6&amp;$D$6&amp;$A39,MOTIVOS_DATOS!$A:$M,C$7,0)</f>
        <v>1.0295941158553559</v>
      </c>
      <c r="D39" s="57">
        <f>VLOOKUP($A$6&amp;$D$6&amp;$A39,MOTIVOS_DATOS!$A:$M,D$7,0)</f>
        <v>2.5044892060001356</v>
      </c>
      <c r="E39" s="57">
        <f>VLOOKUP($A$6&amp;$D$6&amp;$A39,MOTIVOS_DATOS!$A:$M,E$7,0)</f>
        <v>1.7785804689863076</v>
      </c>
      <c r="F39" s="57">
        <f>VLOOKUP($A$6&amp;$D$6&amp;$A39,MOTIVOS_DATOS!$A:$M,F$7,0)</f>
        <v>1.426675096172128</v>
      </c>
      <c r="G39" s="57">
        <f>VLOOKUP($A$6&amp;$D$6&amp;$A39,MOTIVOS_DATOS!$A:$M,G$7,0)</f>
        <v>1.7785460120358512</v>
      </c>
      <c r="H39" s="57">
        <f>VLOOKUP($A$6&amp;$D$6&amp;$A39,MOTIVOS_DATOS!$A:$M,H$7,0)</f>
        <v>2.8108391822472822</v>
      </c>
      <c r="I39" s="57">
        <f>VLOOKUP($A$6&amp;$D$6&amp;$A39,MOTIVOS_DATOS!$A:$M,I$7,0)</f>
        <v>1.6267783210741196</v>
      </c>
      <c r="J39" s="57">
        <f>VLOOKUP($A$6&amp;$D$6&amp;$A39,MOTIVOS_DATOS!$A:$M,J$7,0)</f>
        <v>1.509953591225965</v>
      </c>
      <c r="K39" s="57">
        <f>VLOOKUP($A$6&amp;$D$6&amp;$A39,MOTIVOS_DATOS!$A:$M,K$7,0)</f>
        <v>1.6806513406745427</v>
      </c>
      <c r="L39" s="18"/>
      <c r="M39" s="16"/>
    </row>
    <row r="40" spans="1:13" x14ac:dyDescent="0.35">
      <c r="A40" s="54" t="s">
        <v>139</v>
      </c>
      <c r="B40" s="39" t="s">
        <v>183</v>
      </c>
      <c r="C40" s="57">
        <f>VLOOKUP($A$6&amp;$D$6&amp;$A40,MOTIVOS_DATOS!$A:$M,C$7,0)</f>
        <v>3.8082766793289391</v>
      </c>
      <c r="D40" s="57">
        <f>VLOOKUP($A$6&amp;$D$6&amp;$A40,MOTIVOS_DATOS!$A:$M,D$7,0)</f>
        <v>3.5768978346812785</v>
      </c>
      <c r="E40" s="57">
        <f>VLOOKUP($A$6&amp;$D$6&amp;$A40,MOTIVOS_DATOS!$A:$M,E$7,0)</f>
        <v>3.6458962430739437</v>
      </c>
      <c r="F40" s="57">
        <f>VLOOKUP($A$6&amp;$D$6&amp;$A40,MOTIVOS_DATOS!$A:$M,F$7,0)</f>
        <v>3.847839325715805</v>
      </c>
      <c r="G40" s="57">
        <f>VLOOKUP($A$6&amp;$D$6&amp;$A40,MOTIVOS_DATOS!$A:$M,G$7,0)</f>
        <v>4.0475629080802866</v>
      </c>
      <c r="H40" s="57">
        <f>VLOOKUP($A$6&amp;$D$6&amp;$A40,MOTIVOS_DATOS!$A:$M,H$7,0)</f>
        <v>4.2457226238344044</v>
      </c>
      <c r="I40" s="57">
        <f>VLOOKUP($A$6&amp;$D$6&amp;$A40,MOTIVOS_DATOS!$A:$M,I$7,0)</f>
        <v>3.7068470041258386</v>
      </c>
      <c r="J40" s="57">
        <f>VLOOKUP($A$6&amp;$D$6&amp;$A40,MOTIVOS_DATOS!$A:$M,J$7,0)</f>
        <v>3.6371495436328884</v>
      </c>
      <c r="K40" s="57">
        <f>VLOOKUP($A$6&amp;$D$6&amp;$A40,MOTIVOS_DATOS!$A:$M,K$7,0)</f>
        <v>3.7839810755952072</v>
      </c>
      <c r="M40" s="16"/>
    </row>
    <row r="41" spans="1:13" ht="6" customHeight="1" x14ac:dyDescent="0.35">
      <c r="A41" s="54"/>
      <c r="B41" s="39"/>
      <c r="C41" s="58"/>
      <c r="D41" s="58"/>
      <c r="E41" s="58"/>
      <c r="F41" s="58"/>
      <c r="G41" s="58"/>
      <c r="H41" s="58"/>
      <c r="I41" s="58"/>
      <c r="J41" s="58"/>
      <c r="K41" s="58"/>
      <c r="M41" s="16"/>
    </row>
    <row r="42" spans="1:13" x14ac:dyDescent="0.35">
      <c r="A42" s="54" t="s">
        <v>140</v>
      </c>
      <c r="B42" s="39" t="s">
        <v>184</v>
      </c>
      <c r="C42" s="57">
        <f>VLOOKUP($A$6&amp;$D$6&amp;$A42,MOTIVOS_DATOS!$A:$M,C$7,0)</f>
        <v>24.394861479141998</v>
      </c>
      <c r="D42" s="57">
        <f>VLOOKUP($A$6&amp;$D$6&amp;$A42,MOTIVOS_DATOS!$A:$M,D$7,0)</f>
        <v>24.855988040890249</v>
      </c>
      <c r="E42" s="57">
        <f>VLOOKUP($A$6&amp;$D$6&amp;$A42,MOTIVOS_DATOS!$A:$M,E$7,0)</f>
        <v>25.604962596339558</v>
      </c>
      <c r="F42" s="57">
        <f>VLOOKUP($A$6&amp;$D$6&amp;$A42,MOTIVOS_DATOS!$A:$M,F$7,0)</f>
        <v>24.303783127742033</v>
      </c>
      <c r="G42" s="57">
        <f>VLOOKUP($A$6&amp;$D$6&amp;$A42,MOTIVOS_DATOS!$A:$M,G$7,0)</f>
        <v>25.331377254765375</v>
      </c>
      <c r="H42" s="57">
        <f>VLOOKUP($A$6&amp;$D$6&amp;$A42,MOTIVOS_DATOS!$A:$M,H$7,0)</f>
        <v>24.875383897052259</v>
      </c>
      <c r="I42" s="57">
        <f>VLOOKUP($A$6&amp;$D$6&amp;$A42,MOTIVOS_DATOS!$A:$M,I$7,0)</f>
        <v>25.512040561568057</v>
      </c>
      <c r="J42" s="57">
        <f>VLOOKUP($A$6&amp;$D$6&amp;$A42,MOTIVOS_DATOS!$A:$M,J$7,0)</f>
        <v>25.744144717177054</v>
      </c>
      <c r="K42" s="57">
        <f>VLOOKUP($A$6&amp;$D$6&amp;$A42,MOTIVOS_DATOS!$A:$M,K$7,0)</f>
        <v>24.612870677078</v>
      </c>
      <c r="M42" s="16"/>
    </row>
    <row r="43" spans="1:13" ht="15" customHeight="1" x14ac:dyDescent="0.35">
      <c r="A43" s="54" t="s">
        <v>141</v>
      </c>
      <c r="B43" s="39" t="s">
        <v>185</v>
      </c>
      <c r="C43" s="57">
        <f>VLOOKUP($A$6&amp;$D$6&amp;$A43,MOTIVOS_DATOS!$A:$M,C$7,0)</f>
        <v>1.0931377294216806</v>
      </c>
      <c r="D43" s="57">
        <f>VLOOKUP($A$6&amp;$D$6&amp;$A43,MOTIVOS_DATOS!$A:$M,D$7,0)</f>
        <v>0.76546404293247761</v>
      </c>
      <c r="E43" s="57">
        <f>VLOOKUP($A$6&amp;$D$6&amp;$A43,MOTIVOS_DATOS!$A:$M,E$7,0)</f>
        <v>0.60154954400823268</v>
      </c>
      <c r="F43" s="57">
        <f>VLOOKUP($A$6&amp;$D$6&amp;$A43,MOTIVOS_DATOS!$A:$M,F$7,0)</f>
        <v>0.57992007456467021</v>
      </c>
      <c r="G43" s="57">
        <f>VLOOKUP($A$6&amp;$D$6&amp;$A43,MOTIVOS_DATOS!$A:$M,G$7,0)</f>
        <v>0.50939410156541731</v>
      </c>
      <c r="H43" s="57">
        <f>VLOOKUP($A$6&amp;$D$6&amp;$A43,MOTIVOS_DATOS!$A:$M,H$7,0)</f>
        <v>0.45203828244073224</v>
      </c>
      <c r="I43" s="57">
        <f>VLOOKUP($A$6&amp;$D$6&amp;$A43,MOTIVOS_DATOS!$A:$M,I$7,0)</f>
        <v>0.47625309472058874</v>
      </c>
      <c r="J43" s="57">
        <f>VLOOKUP($A$6&amp;$D$6&amp;$A43,MOTIVOS_DATOS!$A:$M,J$7,0)</f>
        <v>0.46905975483814299</v>
      </c>
      <c r="K43" s="57">
        <f>VLOOKUP($A$6&amp;$D$6&amp;$A43,MOTIVOS_DATOS!$A:$M,K$7,0)</f>
        <v>0.48511516319612918</v>
      </c>
      <c r="M43" s="16"/>
    </row>
    <row r="44" spans="1:13" x14ac:dyDescent="0.35">
      <c r="A44" s="54" t="s">
        <v>142</v>
      </c>
      <c r="B44" s="39" t="s">
        <v>186</v>
      </c>
      <c r="C44" s="57">
        <f>VLOOKUP($A$6&amp;$D$6&amp;$A44,MOTIVOS_DATOS!$A:$M,C$7,0)</f>
        <v>7.8266456609822965</v>
      </c>
      <c r="D44" s="57">
        <f>VLOOKUP($A$6&amp;$D$6&amp;$A44,MOTIVOS_DATOS!$A:$M,D$7,0)</f>
        <v>5.8978982390764978</v>
      </c>
      <c r="E44" s="57">
        <f>VLOOKUP($A$6&amp;$D$6&amp;$A44,MOTIVOS_DATOS!$A:$M,E$7,0)</f>
        <v>7.7004834509713795</v>
      </c>
      <c r="F44" s="57">
        <f>VLOOKUP($A$6&amp;$D$6&amp;$A44,MOTIVOS_DATOS!$A:$M,F$7,0)</f>
        <v>8.0340751679349047</v>
      </c>
      <c r="G44" s="57">
        <f>VLOOKUP($A$6&amp;$D$6&amp;$A44,MOTIVOS_DATOS!$A:$M,G$7,0)</f>
        <v>7.3498103112539095</v>
      </c>
      <c r="H44" s="57">
        <f>VLOOKUP($A$6&amp;$D$6&amp;$A44,MOTIVOS_DATOS!$A:$M,H$7,0)</f>
        <v>6.230459283660136</v>
      </c>
      <c r="I44" s="57">
        <f>VLOOKUP($A$6&amp;$D$6&amp;$A44,MOTIVOS_DATOS!$A:$M,I$7,0)</f>
        <v>8.0905133757234395</v>
      </c>
      <c r="J44" s="57">
        <f>VLOOKUP($A$6&amp;$D$6&amp;$A44,MOTIVOS_DATOS!$A:$M,J$7,0)</f>
        <v>8.473663445723977</v>
      </c>
      <c r="K44" s="57">
        <f>VLOOKUP($A$6&amp;$D$6&amp;$A44,MOTIVOS_DATOS!$A:$M,K$7,0)</f>
        <v>7.7181989580832502</v>
      </c>
      <c r="M44" s="16"/>
    </row>
    <row r="45" spans="1:13" x14ac:dyDescent="0.35">
      <c r="A45" s="54" t="s">
        <v>143</v>
      </c>
      <c r="B45" s="39" t="s">
        <v>187</v>
      </c>
      <c r="C45" s="57">
        <f>VLOOKUP($A$6&amp;$D$6&amp;$A45,MOTIVOS_DATOS!$A:$M,C$7,0)</f>
        <v>0.45437380260684662</v>
      </c>
      <c r="D45" s="57">
        <f>VLOOKUP($A$6&amp;$D$6&amp;$A45,MOTIVOS_DATOS!$A:$M,D$7,0)</f>
        <v>0.27798388146307723</v>
      </c>
      <c r="E45" s="57">
        <f>VLOOKUP($A$6&amp;$D$6&amp;$A45,MOTIVOS_DATOS!$A:$M,E$7,0)</f>
        <v>0.51830574176181632</v>
      </c>
      <c r="F45" s="57">
        <f>VLOOKUP($A$6&amp;$D$6&amp;$A45,MOTIVOS_DATOS!$A:$M,F$7,0)</f>
        <v>0.54457011666454624</v>
      </c>
      <c r="G45" s="57">
        <f>VLOOKUP($A$6&amp;$D$6&amp;$A45,MOTIVOS_DATOS!$A:$M,G$7,0)</f>
        <v>0.51556758727590124</v>
      </c>
      <c r="H45" s="57">
        <f>VLOOKUP($A$6&amp;$D$6&amp;$A45,MOTIVOS_DATOS!$A:$M,H$7,0)</f>
        <v>0.33205979142547731</v>
      </c>
      <c r="I45" s="57">
        <f>VLOOKUP($A$6&amp;$D$6&amp;$A45,MOTIVOS_DATOS!$A:$M,I$7,0)</f>
        <v>0.50667734796164721</v>
      </c>
      <c r="J45" s="57">
        <f>VLOOKUP($A$6&amp;$D$6&amp;$A45,MOTIVOS_DATOS!$A:$M,J$7,0)</f>
        <v>0.58582577443579198</v>
      </c>
      <c r="K45" s="57">
        <f>VLOOKUP($A$6&amp;$D$6&amp;$A45,MOTIVOS_DATOS!$A:$M,K$7,0)</f>
        <v>0.4435126999343556</v>
      </c>
      <c r="M45" s="16"/>
    </row>
    <row r="46" spans="1:13" x14ac:dyDescent="0.35">
      <c r="A46" s="54" t="s">
        <v>144</v>
      </c>
      <c r="B46" s="39" t="s">
        <v>188</v>
      </c>
      <c r="C46" s="57">
        <f>VLOOKUP($A$6&amp;$D$6&amp;$A46,MOTIVOS_DATOS!$A:$M,C$7,0)</f>
        <v>30.057403954132152</v>
      </c>
      <c r="D46" s="57">
        <f>VLOOKUP($A$6&amp;$D$6&amp;$A46,MOTIVOS_DATOS!$A:$M,D$7,0)</f>
        <v>34.161827465955255</v>
      </c>
      <c r="E46" s="57">
        <f>VLOOKUP($A$6&amp;$D$6&amp;$A46,MOTIVOS_DATOS!$A:$M,E$7,0)</f>
        <v>31.025260777948827</v>
      </c>
      <c r="F46" s="57">
        <f>VLOOKUP($A$6&amp;$D$6&amp;$A46,MOTIVOS_DATOS!$A:$M,F$7,0)</f>
        <v>30.32771072453243</v>
      </c>
      <c r="G46" s="57">
        <f>VLOOKUP($A$6&amp;$D$6&amp;$A46,MOTIVOS_DATOS!$A:$M,G$7,0)</f>
        <v>31.504500970049303</v>
      </c>
      <c r="H46" s="57">
        <f>VLOOKUP($A$6&amp;$D$6&amp;$A46,MOTIVOS_DATOS!$A:$M,H$7,0)</f>
        <v>34.585087384340127</v>
      </c>
      <c r="I46" s="57">
        <f>VLOOKUP($A$6&amp;$D$6&amp;$A46,MOTIVOS_DATOS!$A:$M,I$7,0)</f>
        <v>31.627625576162522</v>
      </c>
      <c r="J46" s="57">
        <f>VLOOKUP($A$6&amp;$D$6&amp;$A46,MOTIVOS_DATOS!$A:$M,J$7,0)</f>
        <v>28.286154857409183</v>
      </c>
      <c r="K46" s="57">
        <f>VLOOKUP($A$6&amp;$D$6&amp;$A46,MOTIVOS_DATOS!$A:$M,K$7,0)</f>
        <v>30.247400664503143</v>
      </c>
      <c r="M46" s="16"/>
    </row>
    <row r="47" spans="1:13" x14ac:dyDescent="0.35">
      <c r="A47" s="54" t="s">
        <v>145</v>
      </c>
      <c r="B47" s="39" t="s">
        <v>189</v>
      </c>
      <c r="C47" s="57">
        <f>VLOOKUP($A$6&amp;$D$6&amp;$A47,MOTIVOS_DATOS!$A:$M,C$7,0)</f>
        <v>17.109335579991271</v>
      </c>
      <c r="D47" s="57">
        <f>VLOOKUP($A$6&amp;$D$6&amp;$A47,MOTIVOS_DATOS!$A:$M,D$7,0)</f>
        <v>17.683388110221792</v>
      </c>
      <c r="E47" s="57">
        <f>VLOOKUP($A$6&amp;$D$6&amp;$A47,MOTIVOS_DATOS!$A:$M,E$7,0)</f>
        <v>17.102998207125196</v>
      </c>
      <c r="F47" s="57">
        <f>VLOOKUP($A$6&amp;$D$6&amp;$A47,MOTIVOS_DATOS!$A:$M,F$7,0)</f>
        <v>17.231729440035913</v>
      </c>
      <c r="G47" s="57">
        <f>VLOOKUP($A$6&amp;$D$6&amp;$A47,MOTIVOS_DATOS!$A:$M,G$7,0)</f>
        <v>17.334361921496612</v>
      </c>
      <c r="H47" s="57">
        <f>VLOOKUP($A$6&amp;$D$6&amp;$A47,MOTIVOS_DATOS!$A:$M,H$7,0)</f>
        <v>17.21551656850836</v>
      </c>
      <c r="I47" s="57">
        <f>VLOOKUP($A$6&amp;$D$6&amp;$A47,MOTIVOS_DATOS!$A:$M,I$7,0)</f>
        <v>16.68975590642447</v>
      </c>
      <c r="J47" s="57">
        <f>VLOOKUP($A$6&amp;$D$6&amp;$A47,MOTIVOS_DATOS!$A:$M,J$7,0)</f>
        <v>17.700375123423822</v>
      </c>
      <c r="K47" s="57">
        <f>VLOOKUP($A$6&amp;$D$6&amp;$A47,MOTIVOS_DATOS!$A:$M,K$7,0)</f>
        <v>18.257843336416887</v>
      </c>
      <c r="M47" s="16"/>
    </row>
    <row r="48" spans="1:13" x14ac:dyDescent="0.35">
      <c r="A48" s="54" t="s">
        <v>146</v>
      </c>
      <c r="B48" s="39" t="s">
        <v>190</v>
      </c>
      <c r="C48" s="57">
        <f>VLOOKUP($A$6&amp;$D$6&amp;$A48,MOTIVOS_DATOS!$A:$M,C$7,0)</f>
        <v>18.416145159065582</v>
      </c>
      <c r="D48" s="57">
        <f>VLOOKUP($A$6&amp;$D$6&amp;$A48,MOTIVOS_DATOS!$A:$M,D$7,0)</f>
        <v>15.778945047648559</v>
      </c>
      <c r="E48" s="57">
        <f>VLOOKUP($A$6&amp;$D$6&amp;$A48,MOTIVOS_DATOS!$A:$M,E$7,0)</f>
        <v>16.875980716034654</v>
      </c>
      <c r="F48" s="57">
        <f>VLOOKUP($A$6&amp;$D$6&amp;$A48,MOTIVOS_DATOS!$A:$M,F$7,0)</f>
        <v>18.431264983338743</v>
      </c>
      <c r="G48" s="57">
        <f>VLOOKUP($A$6&amp;$D$6&amp;$A48,MOTIVOS_DATOS!$A:$M,G$7,0)</f>
        <v>16.805137983765004</v>
      </c>
      <c r="H48" s="57">
        <f>VLOOKUP($A$6&amp;$D$6&amp;$A48,MOTIVOS_DATOS!$A:$M,H$7,0)</f>
        <v>15.669669293517252</v>
      </c>
      <c r="I48" s="57">
        <f>VLOOKUP($A$6&amp;$D$6&amp;$A48,MOTIVOS_DATOS!$A:$M,I$7,0)</f>
        <v>16.422426069471495</v>
      </c>
      <c r="J48" s="57">
        <f>VLOOKUP($A$6&amp;$D$6&amp;$A48,MOTIVOS_DATOS!$A:$M,J$7,0)</f>
        <v>17.970657358468113</v>
      </c>
      <c r="K48" s="57">
        <f>VLOOKUP($A$6&amp;$D$6&amp;$A48,MOTIVOS_DATOS!$A:$M,K$7,0)</f>
        <v>17.53876296309976</v>
      </c>
      <c r="M48" s="16"/>
    </row>
    <row r="49" spans="1:13" x14ac:dyDescent="0.35">
      <c r="A49" s="54" t="s">
        <v>147</v>
      </c>
      <c r="B49" s="39" t="s">
        <v>191</v>
      </c>
      <c r="C49" s="57">
        <f>VLOOKUP($A$6&amp;$D$6&amp;$A49,MOTIVOS_DATOS!$A:$M,C$7,0)</f>
        <v>0.64810372638145886</v>
      </c>
      <c r="D49" s="57">
        <f>VLOOKUP($A$6&amp;$D$6&amp;$A49,MOTIVOS_DATOS!$A:$M,D$7,0)</f>
        <v>0.57849213431508795</v>
      </c>
      <c r="E49" s="57">
        <f>VLOOKUP($A$6&amp;$D$6&amp;$A49,MOTIVOS_DATOS!$A:$M,E$7,0)</f>
        <v>0.57046268336411576</v>
      </c>
      <c r="F49" s="57">
        <f>VLOOKUP($A$6&amp;$D$6&amp;$A49,MOTIVOS_DATOS!$A:$M,F$7,0)</f>
        <v>0.54694422088068084</v>
      </c>
      <c r="G49" s="57">
        <f>VLOOKUP($A$6&amp;$D$6&amp;$A49,MOTIVOS_DATOS!$A:$M,G$7,0)</f>
        <v>0.6498430212706422</v>
      </c>
      <c r="H49" s="57">
        <f>VLOOKUP($A$6&amp;$D$6&amp;$A49,MOTIVOS_DATOS!$A:$M,H$7,0)</f>
        <v>0.63978222737174884</v>
      </c>
      <c r="I49" s="57">
        <f>VLOOKUP($A$6&amp;$D$6&amp;$A49,MOTIVOS_DATOS!$A:$M,I$7,0)</f>
        <v>0.67470464885926573</v>
      </c>
      <c r="J49" s="57">
        <f>VLOOKUP($A$6&amp;$D$6&amp;$A49,MOTIVOS_DATOS!$A:$M,J$7,0)</f>
        <v>0.77010763548996253</v>
      </c>
      <c r="K49" s="57">
        <f>VLOOKUP($A$6&amp;$D$6&amp;$A49,MOTIVOS_DATOS!$A:$M,K$7,0)</f>
        <v>0.69629217991615633</v>
      </c>
      <c r="M49" s="16"/>
    </row>
    <row r="50" spans="1:13" ht="6" customHeight="1" x14ac:dyDescent="0.35">
      <c r="A50" s="54"/>
      <c r="B50" s="39"/>
      <c r="C50" s="58"/>
      <c r="D50" s="58"/>
      <c r="E50" s="58"/>
      <c r="F50" s="58"/>
      <c r="G50" s="58"/>
      <c r="H50" s="58"/>
      <c r="I50" s="58"/>
      <c r="J50" s="58"/>
      <c r="K50" s="58"/>
      <c r="M50" s="16"/>
    </row>
    <row r="51" spans="1:13" ht="15" customHeight="1" x14ac:dyDescent="0.35">
      <c r="A51" s="54" t="s">
        <v>148</v>
      </c>
      <c r="B51" s="39" t="s">
        <v>192</v>
      </c>
      <c r="C51" s="57">
        <f>VLOOKUP($A$6&amp;$D$6&amp;$A51,MOTIVOS_DATOS!$A:$M,C$7,0)</f>
        <v>13.624030162517478</v>
      </c>
      <c r="D51" s="57">
        <f>VLOOKUP($A$6&amp;$D$6&amp;$A51,MOTIVOS_DATOS!$A:$M,D$7,0)</f>
        <v>9.8769120595217608</v>
      </c>
      <c r="E51" s="57">
        <f>VLOOKUP($A$6&amp;$D$6&amp;$A51,MOTIVOS_DATOS!$A:$M,E$7,0)</f>
        <v>11.124931774439114</v>
      </c>
      <c r="F51" s="57">
        <f>VLOOKUP($A$6&amp;$D$6&amp;$A51,MOTIVOS_DATOS!$A:$M,F$7,0)</f>
        <v>12.503748961798472</v>
      </c>
      <c r="G51" s="57">
        <f>VLOOKUP($A$6&amp;$D$6&amp;$A51,MOTIVOS_DATOS!$A:$M,G$7,0)</f>
        <v>11.69411144690786</v>
      </c>
      <c r="H51" s="57">
        <f>VLOOKUP($A$6&amp;$D$6&amp;$A51,MOTIVOS_DATOS!$A:$M,H$7,0)</f>
        <v>9.8246307320486217</v>
      </c>
      <c r="I51" s="57">
        <f>VLOOKUP($A$6&amp;$D$6&amp;$A51,MOTIVOS_DATOS!$A:$M,I$7,0)</f>
        <v>11.274431667235948</v>
      </c>
      <c r="J51" s="57">
        <f>VLOOKUP($A$6&amp;$D$6&amp;$A51,MOTIVOS_DATOS!$A:$M,J$7,0)</f>
        <v>13.098536480327978</v>
      </c>
      <c r="K51" s="57">
        <f>VLOOKUP($A$6&amp;$D$6&amp;$A51,MOTIVOS_DATOS!$A:$M,K$7,0)</f>
        <v>12.171696329786966</v>
      </c>
      <c r="M51" s="16"/>
    </row>
    <row r="52" spans="1:13" x14ac:dyDescent="0.35">
      <c r="A52" s="54" t="s">
        <v>149</v>
      </c>
      <c r="B52" s="39" t="s">
        <v>193</v>
      </c>
      <c r="C52" s="57">
        <f>VLOOKUP($A$6&amp;$D$6&amp;$A52,MOTIVOS_DATOS!$A:$M,C$7,0)</f>
        <v>0.25404382472238562</v>
      </c>
      <c r="D52" s="57">
        <f>VLOOKUP($A$6&amp;$D$6&amp;$A52,MOTIVOS_DATOS!$A:$M,D$7,0)</f>
        <v>0.22367870206129811</v>
      </c>
      <c r="E52" s="57">
        <f>VLOOKUP($A$6&amp;$D$6&amp;$A52,MOTIVOS_DATOS!$A:$M,E$7,0)</f>
        <v>0.44248488053978885</v>
      </c>
      <c r="F52" s="57">
        <f>VLOOKUP($A$6&amp;$D$6&amp;$A52,MOTIVOS_DATOS!$A:$M,F$7,0)</f>
        <v>0.19568537025733104</v>
      </c>
      <c r="G52" s="57">
        <f>VLOOKUP($A$6&amp;$D$6&amp;$A52,MOTIVOS_DATOS!$A:$M,G$7,0)</f>
        <v>0.22925821313299019</v>
      </c>
      <c r="H52" s="57">
        <f>VLOOKUP($A$6&amp;$D$6&amp;$A52,MOTIVOS_DATOS!$A:$M,H$7,0)</f>
        <v>0.19367768118001227</v>
      </c>
      <c r="I52" s="57">
        <f>VLOOKUP($A$6&amp;$D$6&amp;$A52,MOTIVOS_DATOS!$A:$M,I$7,0)</f>
        <v>0.52234814798858975</v>
      </c>
      <c r="J52" s="57">
        <f>VLOOKUP($A$6&amp;$D$6&amp;$A52,MOTIVOS_DATOS!$A:$M,J$7,0)</f>
        <v>0.23163800589601091</v>
      </c>
      <c r="K52" s="57">
        <f>VLOOKUP($A$6&amp;$D$6&amp;$A52,MOTIVOS_DATOS!$A:$M,K$7,0)</f>
        <v>0.23347531113957756</v>
      </c>
      <c r="M52" s="16"/>
    </row>
    <row r="53" spans="1:13" x14ac:dyDescent="0.35">
      <c r="A53" s="54" t="s">
        <v>150</v>
      </c>
      <c r="B53" s="39" t="s">
        <v>194</v>
      </c>
      <c r="C53" s="57">
        <f>VLOOKUP($A$6&amp;$D$6&amp;$A53,MOTIVOS_DATOS!$A:$M,C$7,0)</f>
        <v>16.438437282040315</v>
      </c>
      <c r="D53" s="57">
        <f>VLOOKUP($A$6&amp;$D$6&amp;$A53,MOTIVOS_DATOS!$A:$M,D$7,0)</f>
        <v>20.136423437415242</v>
      </c>
      <c r="E53" s="57">
        <f>VLOOKUP($A$6&amp;$D$6&amp;$A53,MOTIVOS_DATOS!$A:$M,E$7,0)</f>
        <v>16.482082235669253</v>
      </c>
      <c r="F53" s="57">
        <f>VLOOKUP($A$6&amp;$D$6&amp;$A53,MOTIVOS_DATOS!$A:$M,F$7,0)</f>
        <v>15.69813602620056</v>
      </c>
      <c r="G53" s="57">
        <f>VLOOKUP($A$6&amp;$D$6&amp;$A53,MOTIVOS_DATOS!$A:$M,G$7,0)</f>
        <v>17.857063423189672</v>
      </c>
      <c r="H53" s="57">
        <f>VLOOKUP($A$6&amp;$D$6&amp;$A53,MOTIVOS_DATOS!$A:$M,H$7,0)</f>
        <v>19.857099857868704</v>
      </c>
      <c r="I53" s="57">
        <f>VLOOKUP($A$6&amp;$D$6&amp;$A53,MOTIVOS_DATOS!$A:$M,I$7,0)</f>
        <v>16.026753156435497</v>
      </c>
      <c r="J53" s="57">
        <f>VLOOKUP($A$6&amp;$D$6&amp;$A53,MOTIVOS_DATOS!$A:$M,J$7,0)</f>
        <v>15.980169315527249</v>
      </c>
      <c r="K53" s="57">
        <f>VLOOKUP($A$6&amp;$D$6&amp;$A53,MOTIVOS_DATOS!$A:$M,K$7,0)</f>
        <v>16.976752463345719</v>
      </c>
      <c r="M53" s="16"/>
    </row>
    <row r="54" spans="1:13" x14ac:dyDescent="0.35">
      <c r="A54" s="54" t="s">
        <v>151</v>
      </c>
      <c r="B54" s="39" t="s">
        <v>195</v>
      </c>
      <c r="C54" s="57">
        <f>VLOOKUP($A$6&amp;$D$6&amp;$A54,MOTIVOS_DATOS!$A:$M,C$7,0)</f>
        <v>27.933532114337016</v>
      </c>
      <c r="D54" s="57">
        <f>VLOOKUP($A$6&amp;$D$6&amp;$A54,MOTIVOS_DATOS!$A:$M,D$7,0)</f>
        <v>28.924082887749712</v>
      </c>
      <c r="E54" s="57">
        <f>VLOOKUP($A$6&amp;$D$6&amp;$A54,MOTIVOS_DATOS!$A:$M,E$7,0)</f>
        <v>28.987095018984871</v>
      </c>
      <c r="F54" s="57">
        <f>VLOOKUP($A$6&amp;$D$6&amp;$A54,MOTIVOS_DATOS!$A:$M,F$7,0)</f>
        <v>29.883807201151637</v>
      </c>
      <c r="G54" s="57">
        <f>VLOOKUP($A$6&amp;$D$6&amp;$A54,MOTIVOS_DATOS!$A:$M,G$7,0)</f>
        <v>25.83435490987787</v>
      </c>
      <c r="H54" s="57">
        <f>VLOOKUP($A$6&amp;$D$6&amp;$A54,MOTIVOS_DATOS!$A:$M,H$7,0)</f>
        <v>25.541171571310322</v>
      </c>
      <c r="I54" s="57">
        <f>VLOOKUP($A$6&amp;$D$6&amp;$A54,MOTIVOS_DATOS!$A:$M,I$7,0)</f>
        <v>24.893175083315128</v>
      </c>
      <c r="J54" s="57">
        <f>VLOOKUP($A$6&amp;$D$6&amp;$A54,MOTIVOS_DATOS!$A:$M,J$7,0)</f>
        <v>25.252294585218042</v>
      </c>
      <c r="K54" s="57">
        <f>VLOOKUP($A$6&amp;$D$6&amp;$A54,MOTIVOS_DATOS!$A:$M,K$7,0)</f>
        <v>25.413286369291153</v>
      </c>
      <c r="M54" s="16"/>
    </row>
    <row r="55" spans="1:13" x14ac:dyDescent="0.35">
      <c r="A55" s="54" t="s">
        <v>152</v>
      </c>
      <c r="B55" s="39" t="s">
        <v>196</v>
      </c>
      <c r="C55" s="57">
        <f>VLOOKUP($A$6&amp;$D$6&amp;$A55,MOTIVOS_DATOS!$A:$M,C$7,0)</f>
        <v>3.0285924099413197</v>
      </c>
      <c r="D55" s="57">
        <f>VLOOKUP($A$6&amp;$D$6&amp;$A55,MOTIVOS_DATOS!$A:$M,D$7,0)</f>
        <v>2.82945580323437</v>
      </c>
      <c r="E55" s="57">
        <f>VLOOKUP($A$6&amp;$D$6&amp;$A55,MOTIVOS_DATOS!$A:$M,E$7,0)</f>
        <v>3.3376630443047923</v>
      </c>
      <c r="F55" s="57">
        <f>VLOOKUP($A$6&amp;$D$6&amp;$A55,MOTIVOS_DATOS!$A:$M,F$7,0)</f>
        <v>3.0713114004177111</v>
      </c>
      <c r="G55" s="57">
        <f>VLOOKUP($A$6&amp;$D$6&amp;$A55,MOTIVOS_DATOS!$A:$M,G$7,0)</f>
        <v>2.6005412317424788</v>
      </c>
      <c r="H55" s="57">
        <f>VLOOKUP($A$6&amp;$D$6&amp;$A55,MOTIVOS_DATOS!$A:$M,H$7,0)</f>
        <v>2.6657306534814689</v>
      </c>
      <c r="I55" s="57">
        <f>VLOOKUP($A$6&amp;$D$6&amp;$A55,MOTIVOS_DATOS!$A:$M,I$7,0)</f>
        <v>2.9911821191566155</v>
      </c>
      <c r="J55" s="57">
        <f>VLOOKUP($A$6&amp;$D$6&amp;$A55,MOTIVOS_DATOS!$A:$M,J$7,0)</f>
        <v>3.3760838984503492</v>
      </c>
      <c r="K55" s="57">
        <f>VLOOKUP($A$6&amp;$D$6&amp;$A55,MOTIVOS_DATOS!$A:$M,K$7,0)</f>
        <v>2.6475823199856285</v>
      </c>
      <c r="M55" s="16"/>
    </row>
    <row r="56" spans="1:13" x14ac:dyDescent="0.35">
      <c r="A56" s="54" t="s">
        <v>153</v>
      </c>
      <c r="B56" s="39" t="s">
        <v>197</v>
      </c>
      <c r="C56" s="57">
        <f>VLOOKUP($A$6&amp;$D$6&amp;$A56,MOTIVOS_DATOS!$A:$M,C$7,0)</f>
        <v>6.5004863149242835</v>
      </c>
      <c r="D56" s="57">
        <f>VLOOKUP($A$6&amp;$D$6&amp;$A56,MOTIVOS_DATOS!$A:$M,D$7,0)</f>
        <v>5.424855941478401</v>
      </c>
      <c r="E56" s="57">
        <f>VLOOKUP($A$6&amp;$D$6&amp;$A56,MOTIVOS_DATOS!$A:$M,E$7,0)</f>
        <v>5.7275540016931767</v>
      </c>
      <c r="F56" s="57">
        <f>VLOOKUP($A$6&amp;$D$6&amp;$A56,MOTIVOS_DATOS!$A:$M,F$7,0)</f>
        <v>6.1246456534200977</v>
      </c>
      <c r="G56" s="57">
        <f>VLOOKUP($A$6&amp;$D$6&amp;$A56,MOTIVOS_DATOS!$A:$M,G$7,0)</f>
        <v>5.6870293858572065</v>
      </c>
      <c r="H56" s="57">
        <f>VLOOKUP($A$6&amp;$D$6&amp;$A56,MOTIVOS_DATOS!$A:$M,H$7,0)</f>
        <v>5.1952821383352079</v>
      </c>
      <c r="I56" s="57">
        <f>VLOOKUP($A$6&amp;$D$6&amp;$A56,MOTIVOS_DATOS!$A:$M,I$7,0)</f>
        <v>5.468180237621203</v>
      </c>
      <c r="J56" s="57">
        <f>VLOOKUP($A$6&amp;$D$6&amp;$A56,MOTIVOS_DATOS!$A:$M,J$7,0)</f>
        <v>5.4032576806096042</v>
      </c>
      <c r="K56" s="57">
        <f>VLOOKUP($A$6&amp;$D$6&amp;$A56,MOTIVOS_DATOS!$A:$M,K$7,0)</f>
        <v>5.2724479671206934</v>
      </c>
      <c r="M56" s="16"/>
    </row>
    <row r="57" spans="1:13" x14ac:dyDescent="0.35">
      <c r="A57" s="54" t="s">
        <v>154</v>
      </c>
      <c r="B57" s="39" t="s">
        <v>198</v>
      </c>
      <c r="C57" s="57">
        <f>VLOOKUP($A$6&amp;$D$6&amp;$A57,MOTIVOS_DATOS!$A:$M,C$7,0)</f>
        <v>25.434224443822735</v>
      </c>
      <c r="D57" s="57">
        <f>VLOOKUP($A$6&amp;$D$6&amp;$A57,MOTIVOS_DATOS!$A:$M,D$7,0)</f>
        <v>26.093339631686053</v>
      </c>
      <c r="E57" s="57">
        <f>VLOOKUP($A$6&amp;$D$6&amp;$A57,MOTIVOS_DATOS!$A:$M,E$7,0)</f>
        <v>26.918107359573636</v>
      </c>
      <c r="F57" s="57">
        <f>VLOOKUP($A$6&amp;$D$6&amp;$A57,MOTIVOS_DATOS!$A:$M,F$7,0)</f>
        <v>25.37908115054887</v>
      </c>
      <c r="G57" s="57">
        <f>VLOOKUP($A$6&amp;$D$6&amp;$A57,MOTIVOS_DATOS!$A:$M,G$7,0)</f>
        <v>28.789716335995468</v>
      </c>
      <c r="H57" s="57">
        <f>VLOOKUP($A$6&amp;$D$6&amp;$A57,MOTIVOS_DATOS!$A:$M,H$7,0)</f>
        <v>29.688778731811187</v>
      </c>
      <c r="I57" s="57">
        <f>VLOOKUP($A$6&amp;$D$6&amp;$A57,MOTIVOS_DATOS!$A:$M,I$7,0)</f>
        <v>31.258242188448271</v>
      </c>
      <c r="J57" s="57">
        <f>VLOOKUP($A$6&amp;$D$6&amp;$A57,MOTIVOS_DATOS!$A:$M,J$7,0)</f>
        <v>29.269058267377439</v>
      </c>
      <c r="K57" s="57">
        <f>VLOOKUP($A$6&amp;$D$6&amp;$A57,MOTIVOS_DATOS!$A:$M,K$7,0)</f>
        <v>30.12961336930627</v>
      </c>
      <c r="M57" s="16"/>
    </row>
    <row r="58" spans="1:13" x14ac:dyDescent="0.35">
      <c r="A58" s="26" t="s">
        <v>155</v>
      </c>
      <c r="B58" s="39"/>
      <c r="C58" s="57">
        <f>VLOOKUP($A$6&amp;$D$6&amp;$A58,MOTIVOS_DATOS!$A:$M,C$7,0)</f>
        <v>1.1439903495829535</v>
      </c>
      <c r="D58" s="57">
        <f>VLOOKUP($A$6&amp;$D$6&amp;$A58,MOTIVOS_DATOS!$A:$M,D$7,0)</f>
        <v>0.89746893292510455</v>
      </c>
      <c r="E58" s="57">
        <f>VLOOKUP($A$6&amp;$D$6&amp;$A58,MOTIVOS_DATOS!$A:$M,E$7,0)</f>
        <v>1.1210540278850329</v>
      </c>
      <c r="F58" s="57">
        <f>VLOOKUP($A$6&amp;$D$6&amp;$A58,MOTIVOS_DATOS!$A:$M,F$7,0)</f>
        <v>1.5078209990464986</v>
      </c>
      <c r="G58" s="57">
        <f>VLOOKUP($A$6&amp;$D$6&amp;$A58,MOTIVOS_DATOS!$A:$M,G$7,0)</f>
        <v>1.4948523304174783</v>
      </c>
      <c r="H58" s="57">
        <f>VLOOKUP($A$6&amp;$D$6&amp;$A58,MOTIVOS_DATOS!$A:$M,H$7,0)</f>
        <v>1.0540942553437116</v>
      </c>
      <c r="I58" s="57">
        <f>VLOOKUP($A$6&amp;$D$6&amp;$A58,MOTIVOS_DATOS!$A:$M,I$7,0)</f>
        <v>1.8081582664299278</v>
      </c>
      <c r="J58" s="57">
        <f>VLOOKUP($A$6&amp;$D$6&amp;$A58,MOTIVOS_DATOS!$A:$M,J$7,0)</f>
        <v>1.4143343046687848</v>
      </c>
      <c r="K58" s="57">
        <f>VLOOKUP($A$6&amp;$D$6&amp;$A58,MOTIVOS_DATOS!$A:$M,K$7,0)</f>
        <v>1.1044394786722695</v>
      </c>
    </row>
    <row r="59" spans="1:13" x14ac:dyDescent="0.35">
      <c r="A59" s="26" t="s">
        <v>156</v>
      </c>
      <c r="B59" s="39"/>
      <c r="C59" s="57">
        <f>VLOOKUP($A$6&amp;$D$6&amp;$A59,MOTIVOS_DATOS!$A:$M,C$7,0)</f>
        <v>5.6426750122066291</v>
      </c>
      <c r="D59" s="57">
        <f>VLOOKUP($A$6&amp;$D$6&amp;$A59,MOTIVOS_DATOS!$A:$M,D$7,0)</f>
        <v>5.593775340179727</v>
      </c>
      <c r="E59" s="57">
        <f>VLOOKUP($A$6&amp;$D$6&amp;$A59,MOTIVOS_DATOS!$A:$M,E$7,0)</f>
        <v>5.8590269809914712</v>
      </c>
      <c r="F59" s="57">
        <f>VLOOKUP($A$6&amp;$D$6&amp;$A59,MOTIVOS_DATOS!$A:$M,F$7,0)</f>
        <v>5.6357617361445662</v>
      </c>
      <c r="G59" s="57">
        <f>VLOOKUP($A$6&amp;$D$6&amp;$A59,MOTIVOS_DATOS!$A:$M,G$7,0)</f>
        <v>5.8130689398660751</v>
      </c>
      <c r="H59" s="57">
        <f>VLOOKUP($A$6&amp;$D$6&amp;$A59,MOTIVOS_DATOS!$A:$M,H$7,0)</f>
        <v>5.9795561820570571</v>
      </c>
      <c r="I59" s="57">
        <f>VLOOKUP($A$6&amp;$D$6&amp;$A59,MOTIVOS_DATOS!$A:$M,I$7,0)</f>
        <v>5.7575188760432976</v>
      </c>
      <c r="J59" s="57">
        <f>VLOOKUP($A$6&amp;$D$6&amp;$A59,MOTIVOS_DATOS!$A:$M,J$7,0)</f>
        <v>5.9746196704637056</v>
      </c>
      <c r="K59" s="57">
        <f>VLOOKUP($A$6&amp;$D$6&amp;$A59,MOTIVOS_DATOS!$A:$M,K$7,0)</f>
        <v>6.050705719797258</v>
      </c>
    </row>
    <row r="60" spans="1:13" x14ac:dyDescent="0.35">
      <c r="B60" s="39"/>
      <c r="C60" s="11"/>
      <c r="D60" s="11"/>
      <c r="E60" s="11"/>
      <c r="F60" s="11"/>
      <c r="G60" s="11"/>
      <c r="H60" s="11"/>
      <c r="I60" s="11"/>
      <c r="J60" s="11"/>
      <c r="K60" s="11"/>
    </row>
    <row r="61" spans="1:13" x14ac:dyDescent="0.35">
      <c r="B61" s="39"/>
      <c r="C61" s="11"/>
      <c r="D61" s="11"/>
      <c r="E61" s="11"/>
      <c r="F61" s="11"/>
      <c r="G61" s="11"/>
      <c r="H61" s="11"/>
      <c r="I61" s="11"/>
      <c r="J61" s="11"/>
      <c r="K61" s="11"/>
    </row>
    <row r="62" spans="1:13" x14ac:dyDescent="0.35">
      <c r="B62" s="39"/>
      <c r="C62" s="11"/>
      <c r="D62" s="11"/>
      <c r="E62" s="11"/>
      <c r="F62" s="11"/>
      <c r="G62" s="11"/>
      <c r="H62" s="11"/>
      <c r="I62" s="11"/>
      <c r="J62" s="11"/>
      <c r="K62" s="11"/>
    </row>
    <row r="63" spans="1:13" x14ac:dyDescent="0.35">
      <c r="B63" s="39"/>
      <c r="C63" s="11"/>
      <c r="D63" s="11"/>
      <c r="E63" s="11"/>
      <c r="F63" s="11"/>
      <c r="G63" s="11"/>
      <c r="H63" s="11"/>
      <c r="I63" s="11"/>
      <c r="J63" s="11"/>
      <c r="K63" s="11"/>
    </row>
    <row r="64" spans="1:13" x14ac:dyDescent="0.35">
      <c r="B64" s="39"/>
      <c r="C64" s="11"/>
      <c r="D64" s="11"/>
      <c r="E64" s="11"/>
      <c r="F64" s="11"/>
      <c r="G64" s="11"/>
      <c r="H64" s="11"/>
      <c r="I64" s="11"/>
      <c r="J64" s="11"/>
      <c r="K64" s="11"/>
    </row>
    <row r="65" spans="2:11" x14ac:dyDescent="0.35">
      <c r="B65" s="39"/>
      <c r="C65" s="11"/>
      <c r="D65" s="11"/>
      <c r="E65" s="11"/>
      <c r="F65" s="11"/>
      <c r="G65" s="11"/>
      <c r="H65" s="11"/>
      <c r="I65" s="11"/>
      <c r="J65" s="11"/>
      <c r="K65" s="11"/>
    </row>
    <row r="66" spans="2:11" x14ac:dyDescent="0.35">
      <c r="B66" s="39"/>
      <c r="C66" s="11"/>
      <c r="D66" s="11"/>
      <c r="E66" s="11"/>
      <c r="F66" s="11"/>
      <c r="G66" s="11"/>
      <c r="H66" s="11"/>
      <c r="I66" s="11"/>
      <c r="J66" s="11"/>
      <c r="K66" s="11"/>
    </row>
    <row r="67" spans="2:11" x14ac:dyDescent="0.35">
      <c r="B67" s="39"/>
      <c r="C67" s="11"/>
      <c r="D67" s="11"/>
      <c r="E67" s="11"/>
      <c r="F67" s="11"/>
      <c r="G67" s="11"/>
      <c r="H67" s="11"/>
      <c r="I67" s="11"/>
      <c r="J67" s="11"/>
      <c r="K67" s="11"/>
    </row>
    <row r="68" spans="2:11" x14ac:dyDescent="0.35">
      <c r="B68" s="39"/>
      <c r="C68" s="11"/>
      <c r="D68" s="11"/>
      <c r="E68" s="11"/>
      <c r="F68" s="11"/>
      <c r="G68" s="11"/>
      <c r="H68" s="11"/>
      <c r="I68" s="11"/>
      <c r="J68" s="11"/>
      <c r="K68" s="11"/>
    </row>
    <row r="69" spans="2:11" x14ac:dyDescent="0.35">
      <c r="B69" s="39"/>
      <c r="C69" s="11"/>
      <c r="D69" s="11"/>
      <c r="E69" s="11"/>
      <c r="F69" s="11"/>
      <c r="G69" s="11"/>
      <c r="H69" s="11"/>
      <c r="I69" s="11"/>
      <c r="J69" s="11"/>
      <c r="K69" s="11"/>
    </row>
    <row r="70" spans="2:11" x14ac:dyDescent="0.35">
      <c r="B70" s="39"/>
      <c r="C70" s="11"/>
      <c r="D70" s="11"/>
      <c r="E70" s="11"/>
      <c r="F70" s="11"/>
      <c r="G70" s="11"/>
      <c r="H70" s="11"/>
      <c r="I70" s="11"/>
      <c r="J70" s="11"/>
      <c r="K70" s="11"/>
    </row>
    <row r="71" spans="2:11" x14ac:dyDescent="0.35">
      <c r="B71" s="39"/>
      <c r="C71" s="11"/>
      <c r="D71" s="11"/>
      <c r="E71" s="11"/>
      <c r="F71" s="11"/>
      <c r="G71" s="11"/>
      <c r="H71" s="11"/>
      <c r="I71" s="11"/>
      <c r="J71" s="11"/>
      <c r="K71" s="11"/>
    </row>
    <row r="72" spans="2:11" x14ac:dyDescent="0.35">
      <c r="B72" s="39"/>
      <c r="C72" s="11"/>
      <c r="D72" s="11"/>
      <c r="E72" s="11"/>
      <c r="F72" s="11"/>
      <c r="G72" s="11"/>
      <c r="H72" s="11"/>
      <c r="I72" s="11"/>
      <c r="J72" s="11"/>
      <c r="K72" s="11"/>
    </row>
    <row r="73" spans="2:11" x14ac:dyDescent="0.35">
      <c r="B73" s="39"/>
      <c r="C73" s="11"/>
      <c r="D73" s="11"/>
      <c r="E73" s="11"/>
      <c r="F73" s="11"/>
      <c r="G73" s="11"/>
      <c r="H73" s="11"/>
      <c r="I73" s="11"/>
      <c r="J73" s="11"/>
      <c r="K73" s="11"/>
    </row>
    <row r="74" spans="2:11" x14ac:dyDescent="0.35">
      <c r="B74" s="39"/>
      <c r="C74" s="11"/>
      <c r="D74" s="11"/>
      <c r="E74" s="11"/>
      <c r="F74" s="11"/>
      <c r="G74" s="11"/>
      <c r="H74" s="11"/>
      <c r="I74" s="11"/>
      <c r="J74" s="11"/>
      <c r="K74" s="11"/>
    </row>
    <row r="75" spans="2:11" x14ac:dyDescent="0.35">
      <c r="B75" s="39"/>
      <c r="C75" s="11"/>
      <c r="D75" s="11"/>
      <c r="E75" s="11"/>
      <c r="F75" s="11"/>
      <c r="G75" s="11"/>
      <c r="H75" s="11"/>
      <c r="I75" s="11"/>
      <c r="J75" s="11"/>
      <c r="K75" s="11"/>
    </row>
    <row r="76" spans="2:11" x14ac:dyDescent="0.35">
      <c r="B76" s="39"/>
      <c r="C76" s="11"/>
      <c r="D76" s="11"/>
      <c r="E76" s="11"/>
      <c r="F76" s="11"/>
      <c r="G76" s="11"/>
      <c r="H76" s="11"/>
      <c r="I76" s="11"/>
      <c r="J76" s="11"/>
      <c r="K76" s="11"/>
    </row>
    <row r="77" spans="2:11" x14ac:dyDescent="0.35">
      <c r="B77" s="39"/>
      <c r="C77" s="11"/>
      <c r="D77" s="11"/>
      <c r="E77" s="11"/>
      <c r="F77" s="11"/>
      <c r="G77" s="11"/>
      <c r="H77" s="11"/>
      <c r="I77" s="11"/>
      <c r="J77" s="11"/>
      <c r="K77" s="11"/>
    </row>
    <row r="78" spans="2:11" x14ac:dyDescent="0.35">
      <c r="B78" s="39"/>
      <c r="C78" s="11"/>
      <c r="D78" s="11"/>
      <c r="E78" s="11"/>
      <c r="F78" s="11"/>
      <c r="G78" s="11"/>
      <c r="H78" s="11"/>
      <c r="I78" s="11"/>
      <c r="J78" s="11"/>
      <c r="K78" s="11"/>
    </row>
    <row r="79" spans="2:11" x14ac:dyDescent="0.35">
      <c r="B79" s="39"/>
      <c r="C79" s="11"/>
      <c r="D79" s="11"/>
      <c r="E79" s="11"/>
      <c r="F79" s="11"/>
      <c r="G79" s="11"/>
      <c r="H79" s="11"/>
      <c r="I79" s="11"/>
      <c r="J79" s="11"/>
      <c r="K79" s="11"/>
    </row>
    <row r="80" spans="2:11" x14ac:dyDescent="0.35">
      <c r="B80" s="39"/>
      <c r="C80" s="11"/>
      <c r="D80" s="11"/>
      <c r="E80" s="11"/>
      <c r="F80" s="11"/>
      <c r="G80" s="11"/>
      <c r="H80" s="11"/>
      <c r="I80" s="11"/>
      <c r="J80" s="11"/>
      <c r="K80" s="11"/>
    </row>
    <row r="81" spans="2:11" x14ac:dyDescent="0.35">
      <c r="B81" s="39"/>
      <c r="C81" s="11"/>
      <c r="D81" s="11"/>
      <c r="E81" s="11"/>
      <c r="F81" s="11"/>
      <c r="G81" s="11"/>
      <c r="H81" s="11"/>
      <c r="I81" s="11"/>
      <c r="J81" s="11"/>
      <c r="K81" s="11"/>
    </row>
    <row r="82" spans="2:11" x14ac:dyDescent="0.35">
      <c r="B82" s="39"/>
      <c r="C82" s="11"/>
      <c r="D82" s="11"/>
      <c r="E82" s="11"/>
      <c r="F82" s="11"/>
      <c r="G82" s="11"/>
      <c r="H82" s="11"/>
      <c r="I82" s="11"/>
      <c r="J82" s="11"/>
      <c r="K82" s="11"/>
    </row>
    <row r="83" spans="2:11" x14ac:dyDescent="0.35">
      <c r="B83" s="39"/>
      <c r="C83" s="11"/>
      <c r="D83" s="11"/>
      <c r="E83" s="11"/>
      <c r="F83" s="11"/>
      <c r="G83" s="11"/>
      <c r="H83" s="11"/>
      <c r="I83" s="11"/>
      <c r="J83" s="11"/>
      <c r="K83" s="11"/>
    </row>
    <row r="84" spans="2:11" x14ac:dyDescent="0.35">
      <c r="B84" s="39"/>
      <c r="C84" s="11"/>
      <c r="D84" s="11"/>
      <c r="E84" s="11"/>
      <c r="F84" s="11"/>
      <c r="G84" s="11"/>
      <c r="H84" s="11"/>
      <c r="I84" s="11"/>
      <c r="J84" s="11"/>
      <c r="K84" s="11"/>
    </row>
    <row r="85" spans="2:11" x14ac:dyDescent="0.35">
      <c r="B85" s="39"/>
      <c r="C85" s="11"/>
      <c r="D85" s="11"/>
      <c r="E85" s="11"/>
      <c r="F85" s="11"/>
      <c r="G85" s="11"/>
      <c r="H85" s="11"/>
      <c r="I85" s="11"/>
      <c r="J85" s="11"/>
      <c r="K85" s="11"/>
    </row>
    <row r="86" spans="2:11" x14ac:dyDescent="0.35">
      <c r="B86" s="39"/>
      <c r="C86" s="11"/>
      <c r="D86" s="11"/>
      <c r="E86" s="11"/>
      <c r="F86" s="11"/>
      <c r="G86" s="11"/>
      <c r="H86" s="11"/>
      <c r="I86" s="11"/>
      <c r="J86" s="11"/>
      <c r="K86" s="11"/>
    </row>
    <row r="87" spans="2:11" x14ac:dyDescent="0.35">
      <c r="B87" s="39"/>
      <c r="C87" s="11"/>
      <c r="D87" s="11"/>
      <c r="E87" s="11"/>
      <c r="F87" s="11"/>
      <c r="G87" s="11"/>
      <c r="H87" s="11"/>
      <c r="I87" s="11"/>
      <c r="J87" s="11"/>
      <c r="K87" s="11"/>
    </row>
    <row r="88" spans="2:11" x14ac:dyDescent="0.35">
      <c r="B88" s="39"/>
      <c r="C88" s="11"/>
      <c r="D88" s="11"/>
      <c r="E88" s="11"/>
      <c r="F88" s="11"/>
      <c r="G88" s="11"/>
      <c r="H88" s="11"/>
      <c r="I88" s="11"/>
      <c r="J88" s="11"/>
      <c r="K88" s="11"/>
    </row>
    <row r="89" spans="2:11" x14ac:dyDescent="0.35">
      <c r="B89" s="39"/>
      <c r="C89" s="11"/>
      <c r="D89" s="11"/>
      <c r="E89" s="11"/>
      <c r="F89" s="11"/>
      <c r="G89" s="11"/>
      <c r="H89" s="11"/>
      <c r="I89" s="11"/>
      <c r="J89" s="11"/>
      <c r="K89" s="11"/>
    </row>
    <row r="90" spans="2:11" x14ac:dyDescent="0.35">
      <c r="B90" s="39"/>
      <c r="C90" s="11"/>
      <c r="D90" s="11"/>
      <c r="E90" s="11"/>
      <c r="F90" s="11"/>
      <c r="G90" s="11"/>
      <c r="H90" s="11"/>
      <c r="I90" s="11"/>
      <c r="J90" s="11"/>
      <c r="K90" s="11"/>
    </row>
    <row r="91" spans="2:11" x14ac:dyDescent="0.35">
      <c r="B91" s="39"/>
      <c r="C91" s="11"/>
      <c r="D91" s="11"/>
      <c r="E91" s="11"/>
      <c r="F91" s="11"/>
      <c r="G91" s="11"/>
      <c r="H91" s="11"/>
      <c r="I91" s="11"/>
      <c r="J91" s="11"/>
      <c r="K91" s="11"/>
    </row>
    <row r="92" spans="2:11" x14ac:dyDescent="0.35">
      <c r="B92" s="39"/>
      <c r="C92" s="11"/>
      <c r="D92" s="11"/>
      <c r="E92" s="11"/>
      <c r="F92" s="11"/>
      <c r="G92" s="11"/>
      <c r="H92" s="11"/>
      <c r="I92" s="11"/>
      <c r="J92" s="11"/>
      <c r="K92" s="11"/>
    </row>
    <row r="93" spans="2:11" x14ac:dyDescent="0.35">
      <c r="B93" s="39"/>
      <c r="C93" s="11"/>
      <c r="D93" s="11"/>
      <c r="E93" s="11"/>
      <c r="F93" s="11"/>
      <c r="G93" s="11"/>
      <c r="H93" s="11"/>
      <c r="I93" s="11"/>
      <c r="J93" s="11"/>
      <c r="K93" s="11"/>
    </row>
    <row r="94" spans="2:11" x14ac:dyDescent="0.35">
      <c r="B94" s="39"/>
      <c r="C94" s="11"/>
      <c r="D94" s="11"/>
      <c r="E94" s="11"/>
      <c r="F94" s="11"/>
      <c r="G94" s="11"/>
      <c r="H94" s="11"/>
      <c r="I94" s="11"/>
      <c r="J94" s="11"/>
      <c r="K94" s="11"/>
    </row>
    <row r="95" spans="2:11" x14ac:dyDescent="0.35">
      <c r="B95" s="39"/>
      <c r="C95" s="11"/>
      <c r="D95" s="11"/>
      <c r="E95" s="11"/>
      <c r="F95" s="11"/>
      <c r="G95" s="11"/>
      <c r="H95" s="11"/>
      <c r="I95" s="11"/>
      <c r="J95" s="11"/>
      <c r="K95" s="11"/>
    </row>
    <row r="96" spans="2:11" x14ac:dyDescent="0.35">
      <c r="B96" s="39"/>
      <c r="C96" s="11"/>
      <c r="D96" s="11"/>
      <c r="E96" s="11"/>
      <c r="F96" s="11"/>
      <c r="G96" s="11"/>
      <c r="H96" s="11"/>
      <c r="I96" s="11"/>
      <c r="J96" s="11"/>
      <c r="K96" s="11"/>
    </row>
    <row r="97" spans="2:11" x14ac:dyDescent="0.35">
      <c r="B97" s="39"/>
      <c r="C97" s="11"/>
      <c r="D97" s="11"/>
      <c r="E97" s="11"/>
      <c r="F97" s="11"/>
      <c r="G97" s="11"/>
      <c r="H97" s="11"/>
      <c r="I97" s="11"/>
      <c r="J97" s="11"/>
      <c r="K97" s="11"/>
    </row>
    <row r="98" spans="2:11" x14ac:dyDescent="0.35">
      <c r="B98" s="39"/>
    </row>
    <row r="99" spans="2:11" x14ac:dyDescent="0.35">
      <c r="B99" s="39"/>
    </row>
    <row r="100" spans="2:11" x14ac:dyDescent="0.35">
      <c r="B100" s="39"/>
    </row>
    <row r="101" spans="2:11" x14ac:dyDescent="0.35">
      <c r="B101" s="39"/>
    </row>
    <row r="102" spans="2:11" x14ac:dyDescent="0.35">
      <c r="B102" s="39"/>
    </row>
    <row r="103" spans="2:11" x14ac:dyDescent="0.35">
      <c r="B103" s="39"/>
    </row>
    <row r="104" spans="2:11" x14ac:dyDescent="0.35">
      <c r="B104" s="39"/>
    </row>
    <row r="105" spans="2:11" x14ac:dyDescent="0.35">
      <c r="B105" s="39"/>
    </row>
    <row r="106" spans="2:11" x14ac:dyDescent="0.35">
      <c r="B106" s="39"/>
    </row>
    <row r="107" spans="2:11" x14ac:dyDescent="0.35">
      <c r="B107" s="39"/>
    </row>
    <row r="108" spans="2:11" x14ac:dyDescent="0.35">
      <c r="B108" s="39"/>
    </row>
    <row r="109" spans="2:11" x14ac:dyDescent="0.35">
      <c r="B109" s="39"/>
    </row>
    <row r="110" spans="2:11" x14ac:dyDescent="0.35">
      <c r="B110" s="39"/>
    </row>
    <row r="111" spans="2:11" x14ac:dyDescent="0.35">
      <c r="B111" s="39"/>
    </row>
    <row r="112" spans="2:11" x14ac:dyDescent="0.35">
      <c r="B112" s="39"/>
    </row>
    <row r="113" spans="2:2" x14ac:dyDescent="0.35">
      <c r="B113" s="39"/>
    </row>
    <row r="114" spans="2:2" x14ac:dyDescent="0.35">
      <c r="B114" s="39"/>
    </row>
    <row r="115" spans="2:2" x14ac:dyDescent="0.35">
      <c r="B115" s="39"/>
    </row>
    <row r="116" spans="2:2" x14ac:dyDescent="0.35">
      <c r="B116" s="39"/>
    </row>
    <row r="117" spans="2:2" x14ac:dyDescent="0.35">
      <c r="B117" s="39"/>
    </row>
    <row r="118" spans="2:2" x14ac:dyDescent="0.35">
      <c r="B118" s="39"/>
    </row>
    <row r="119" spans="2:2" x14ac:dyDescent="0.35">
      <c r="B119" s="39"/>
    </row>
    <row r="120" spans="2:2" x14ac:dyDescent="0.35">
      <c r="B120" s="39"/>
    </row>
    <row r="121" spans="2:2" x14ac:dyDescent="0.35">
      <c r="B121" s="39"/>
    </row>
    <row r="122" spans="2:2" x14ac:dyDescent="0.35">
      <c r="B122" s="39"/>
    </row>
    <row r="123" spans="2:2" x14ac:dyDescent="0.35">
      <c r="B123" s="39"/>
    </row>
    <row r="124" spans="2:2" x14ac:dyDescent="0.35">
      <c r="B124" s="39"/>
    </row>
    <row r="125" spans="2:2" x14ac:dyDescent="0.35">
      <c r="B125" s="39"/>
    </row>
    <row r="126" spans="2:2" x14ac:dyDescent="0.35">
      <c r="B126" s="39"/>
    </row>
    <row r="127" spans="2:2" x14ac:dyDescent="0.35">
      <c r="B127" s="39"/>
    </row>
    <row r="128" spans="2:2" x14ac:dyDescent="0.35">
      <c r="B128" s="39"/>
    </row>
    <row r="129" spans="2:2" x14ac:dyDescent="0.35">
      <c r="B129" s="39"/>
    </row>
    <row r="130" spans="2:2" x14ac:dyDescent="0.35">
      <c r="B130" s="39"/>
    </row>
    <row r="131" spans="2:2" x14ac:dyDescent="0.35">
      <c r="B131" s="39"/>
    </row>
    <row r="132" spans="2:2" x14ac:dyDescent="0.35">
      <c r="B132" s="39"/>
    </row>
    <row r="133" spans="2:2" x14ac:dyDescent="0.35">
      <c r="B133" s="39"/>
    </row>
    <row r="134" spans="2:2" x14ac:dyDescent="0.35">
      <c r="B134" s="39"/>
    </row>
    <row r="135" spans="2:2" x14ac:dyDescent="0.35">
      <c r="B135" s="39"/>
    </row>
    <row r="136" spans="2:2" x14ac:dyDescent="0.35">
      <c r="B136" s="39"/>
    </row>
    <row r="137" spans="2:2" x14ac:dyDescent="0.35">
      <c r="B137" s="39"/>
    </row>
    <row r="138" spans="2:2" x14ac:dyDescent="0.35">
      <c r="B138" s="39"/>
    </row>
    <row r="139" spans="2:2" x14ac:dyDescent="0.35">
      <c r="B139" s="39"/>
    </row>
    <row r="140" spans="2:2" x14ac:dyDescent="0.35">
      <c r="B140" s="39"/>
    </row>
    <row r="141" spans="2:2" x14ac:dyDescent="0.35">
      <c r="B141" s="39"/>
    </row>
    <row r="142" spans="2:2" x14ac:dyDescent="0.35">
      <c r="B142" s="39"/>
    </row>
    <row r="143" spans="2:2" x14ac:dyDescent="0.35">
      <c r="B143" s="39"/>
    </row>
    <row r="144" spans="2:2" x14ac:dyDescent="0.35">
      <c r="B144" s="39"/>
    </row>
    <row r="145" spans="2:2" x14ac:dyDescent="0.35">
      <c r="B145" s="39"/>
    </row>
    <row r="146" spans="2:2" x14ac:dyDescent="0.35">
      <c r="B146" s="39"/>
    </row>
    <row r="147" spans="2:2" x14ac:dyDescent="0.35">
      <c r="B147" s="39"/>
    </row>
    <row r="148" spans="2:2" x14ac:dyDescent="0.35">
      <c r="B148" s="39"/>
    </row>
    <row r="149" spans="2:2" x14ac:dyDescent="0.35">
      <c r="B149" s="39"/>
    </row>
    <row r="150" spans="2:2" x14ac:dyDescent="0.35">
      <c r="B150" s="39"/>
    </row>
    <row r="151" spans="2:2" x14ac:dyDescent="0.35">
      <c r="B151" s="39"/>
    </row>
    <row r="152" spans="2:2" x14ac:dyDescent="0.35">
      <c r="B152" s="39"/>
    </row>
    <row r="153" spans="2:2" x14ac:dyDescent="0.35">
      <c r="B153" s="39"/>
    </row>
    <row r="154" spans="2:2" x14ac:dyDescent="0.35">
      <c r="B154" s="39"/>
    </row>
    <row r="155" spans="2:2" x14ac:dyDescent="0.35">
      <c r="B155" s="39"/>
    </row>
    <row r="156" spans="2:2" x14ac:dyDescent="0.35">
      <c r="B156" s="39"/>
    </row>
    <row r="157" spans="2:2" x14ac:dyDescent="0.35">
      <c r="B157" s="39"/>
    </row>
    <row r="158" spans="2:2" x14ac:dyDescent="0.35">
      <c r="B158" s="39"/>
    </row>
    <row r="159" spans="2:2" x14ac:dyDescent="0.35">
      <c r="B159" s="39"/>
    </row>
    <row r="160" spans="2:2" x14ac:dyDescent="0.35">
      <c r="B160" s="39"/>
    </row>
    <row r="161" spans="2:2" x14ac:dyDescent="0.35">
      <c r="B161" s="39"/>
    </row>
    <row r="162" spans="2:2" x14ac:dyDescent="0.35">
      <c r="B162" s="39"/>
    </row>
    <row r="163" spans="2:2" x14ac:dyDescent="0.35">
      <c r="B163" s="39"/>
    </row>
    <row r="164" spans="2:2" x14ac:dyDescent="0.35">
      <c r="B164" s="39"/>
    </row>
    <row r="165" spans="2:2" x14ac:dyDescent="0.35">
      <c r="B165" s="39"/>
    </row>
    <row r="166" spans="2:2" x14ac:dyDescent="0.35">
      <c r="B166" s="39"/>
    </row>
    <row r="167" spans="2:2" x14ac:dyDescent="0.35">
      <c r="B167" s="39"/>
    </row>
    <row r="168" spans="2:2" x14ac:dyDescent="0.35">
      <c r="B168" s="39"/>
    </row>
    <row r="169" spans="2:2" x14ac:dyDescent="0.35">
      <c r="B169" s="39"/>
    </row>
    <row r="170" spans="2:2" x14ac:dyDescent="0.35">
      <c r="B170" s="39"/>
    </row>
    <row r="171" spans="2:2" x14ac:dyDescent="0.35">
      <c r="B171" s="39"/>
    </row>
    <row r="172" spans="2:2" x14ac:dyDescent="0.35">
      <c r="B172" s="39"/>
    </row>
    <row r="173" spans="2:2" x14ac:dyDescent="0.35">
      <c r="B173" s="39"/>
    </row>
    <row r="174" spans="2:2" x14ac:dyDescent="0.35">
      <c r="B174" s="39"/>
    </row>
    <row r="175" spans="2:2" x14ac:dyDescent="0.35">
      <c r="B175" s="39"/>
    </row>
    <row r="176" spans="2:2" x14ac:dyDescent="0.35">
      <c r="B176" s="39"/>
    </row>
    <row r="177" spans="2:2" x14ac:dyDescent="0.35">
      <c r="B177" s="39"/>
    </row>
    <row r="178" spans="2:2" x14ac:dyDescent="0.35">
      <c r="B178" s="39"/>
    </row>
    <row r="179" spans="2:2" x14ac:dyDescent="0.35">
      <c r="B179" s="39"/>
    </row>
    <row r="180" spans="2:2" x14ac:dyDescent="0.35">
      <c r="B180" s="39"/>
    </row>
    <row r="181" spans="2:2" x14ac:dyDescent="0.35">
      <c r="B181" s="39"/>
    </row>
    <row r="182" spans="2:2" x14ac:dyDescent="0.35">
      <c r="B182" s="39"/>
    </row>
    <row r="183" spans="2:2" x14ac:dyDescent="0.35">
      <c r="B183" s="39"/>
    </row>
    <row r="184" spans="2:2" x14ac:dyDescent="0.35">
      <c r="B184" s="39"/>
    </row>
    <row r="185" spans="2:2" x14ac:dyDescent="0.35">
      <c r="B185" s="39"/>
    </row>
    <row r="186" spans="2:2" x14ac:dyDescent="0.35">
      <c r="B186" s="39"/>
    </row>
    <row r="187" spans="2:2" x14ac:dyDescent="0.35">
      <c r="B187" s="39"/>
    </row>
    <row r="188" spans="2:2" x14ac:dyDescent="0.35">
      <c r="B188" s="39"/>
    </row>
    <row r="189" spans="2:2" x14ac:dyDescent="0.35">
      <c r="B189" s="39"/>
    </row>
    <row r="190" spans="2:2" x14ac:dyDescent="0.35">
      <c r="B190" s="39"/>
    </row>
    <row r="191" spans="2:2" x14ac:dyDescent="0.35">
      <c r="B191" s="39"/>
    </row>
    <row r="192" spans="2:2" x14ac:dyDescent="0.35">
      <c r="B192" s="39"/>
    </row>
    <row r="193" spans="2:2" x14ac:dyDescent="0.35">
      <c r="B193" s="39"/>
    </row>
    <row r="194" spans="2:2" x14ac:dyDescent="0.35">
      <c r="B194" s="39"/>
    </row>
    <row r="195" spans="2:2" x14ac:dyDescent="0.35">
      <c r="B195" s="39"/>
    </row>
    <row r="196" spans="2:2" x14ac:dyDescent="0.35">
      <c r="B196" s="39"/>
    </row>
    <row r="197" spans="2:2" x14ac:dyDescent="0.35">
      <c r="B197" s="39"/>
    </row>
    <row r="198" spans="2:2" x14ac:dyDescent="0.35">
      <c r="B198" s="39"/>
    </row>
    <row r="199" spans="2:2" x14ac:dyDescent="0.35">
      <c r="B199" s="39"/>
    </row>
    <row r="200" spans="2:2" x14ac:dyDescent="0.35">
      <c r="B200" s="39"/>
    </row>
    <row r="201" spans="2:2" x14ac:dyDescent="0.35">
      <c r="B201" s="39"/>
    </row>
    <row r="202" spans="2:2" x14ac:dyDescent="0.35">
      <c r="B202" s="39"/>
    </row>
    <row r="203" spans="2:2" x14ac:dyDescent="0.35">
      <c r="B203" s="39"/>
    </row>
    <row r="204" spans="2:2" x14ac:dyDescent="0.35">
      <c r="B204" s="39"/>
    </row>
    <row r="205" spans="2:2" x14ac:dyDescent="0.35">
      <c r="B205" s="39"/>
    </row>
    <row r="206" spans="2:2" x14ac:dyDescent="0.35">
      <c r="B206" s="39"/>
    </row>
    <row r="207" spans="2:2" x14ac:dyDescent="0.35">
      <c r="B207" s="39"/>
    </row>
    <row r="208" spans="2:2" x14ac:dyDescent="0.35">
      <c r="B208" s="39"/>
    </row>
    <row r="209" spans="2:2" x14ac:dyDescent="0.35">
      <c r="B209" s="39"/>
    </row>
    <row r="210" spans="2:2" x14ac:dyDescent="0.35">
      <c r="B210" s="39"/>
    </row>
    <row r="211" spans="2:2" x14ac:dyDescent="0.35">
      <c r="B211" s="39"/>
    </row>
    <row r="212" spans="2:2" x14ac:dyDescent="0.35">
      <c r="B212" s="39"/>
    </row>
    <row r="213" spans="2:2" x14ac:dyDescent="0.35">
      <c r="B213" s="39"/>
    </row>
    <row r="214" spans="2:2" x14ac:dyDescent="0.35">
      <c r="B214" s="39"/>
    </row>
    <row r="215" spans="2:2" x14ac:dyDescent="0.35">
      <c r="B215" s="39"/>
    </row>
    <row r="216" spans="2:2" x14ac:dyDescent="0.35">
      <c r="B216" s="39"/>
    </row>
    <row r="217" spans="2:2" x14ac:dyDescent="0.35">
      <c r="B217" s="39"/>
    </row>
    <row r="218" spans="2:2" x14ac:dyDescent="0.35">
      <c r="B218" s="39"/>
    </row>
    <row r="219" spans="2:2" x14ac:dyDescent="0.35">
      <c r="B219" s="39"/>
    </row>
    <row r="220" spans="2:2" x14ac:dyDescent="0.35">
      <c r="B220" s="39"/>
    </row>
    <row r="221" spans="2:2" x14ac:dyDescent="0.35">
      <c r="B221" s="39"/>
    </row>
    <row r="222" spans="2:2" x14ac:dyDescent="0.35">
      <c r="B222" s="39"/>
    </row>
    <row r="223" spans="2:2" x14ac:dyDescent="0.35">
      <c r="B223" s="39"/>
    </row>
    <row r="224" spans="2:2" x14ac:dyDescent="0.35">
      <c r="B224" s="39"/>
    </row>
    <row r="225" spans="2:2" x14ac:dyDescent="0.35">
      <c r="B225" s="39"/>
    </row>
    <row r="226" spans="2:2" x14ac:dyDescent="0.35">
      <c r="B226" s="39"/>
    </row>
    <row r="227" spans="2:2" x14ac:dyDescent="0.35">
      <c r="B227" s="39"/>
    </row>
    <row r="228" spans="2:2" x14ac:dyDescent="0.35">
      <c r="B228" s="39"/>
    </row>
    <row r="229" spans="2:2" x14ac:dyDescent="0.35">
      <c r="B229" s="39"/>
    </row>
    <row r="230" spans="2:2" x14ac:dyDescent="0.35">
      <c r="B230" s="39"/>
    </row>
    <row r="231" spans="2:2" x14ac:dyDescent="0.35">
      <c r="B231" s="39"/>
    </row>
    <row r="232" spans="2:2" x14ac:dyDescent="0.35">
      <c r="B232" s="39"/>
    </row>
    <row r="233" spans="2:2" x14ac:dyDescent="0.35">
      <c r="B233" s="39"/>
    </row>
    <row r="234" spans="2:2" x14ac:dyDescent="0.35">
      <c r="B234" s="39"/>
    </row>
    <row r="235" spans="2:2" x14ac:dyDescent="0.35">
      <c r="B235" s="39"/>
    </row>
    <row r="236" spans="2:2" x14ac:dyDescent="0.35">
      <c r="B236" s="39"/>
    </row>
    <row r="237" spans="2:2" x14ac:dyDescent="0.35">
      <c r="B237" s="39"/>
    </row>
    <row r="238" spans="2:2" x14ac:dyDescent="0.35">
      <c r="B238" s="39"/>
    </row>
    <row r="239" spans="2:2" x14ac:dyDescent="0.35">
      <c r="B239" s="39"/>
    </row>
    <row r="240" spans="2:2" x14ac:dyDescent="0.35">
      <c r="B240" s="39"/>
    </row>
    <row r="241" spans="2:2" x14ac:dyDescent="0.35">
      <c r="B241" s="39"/>
    </row>
    <row r="242" spans="2:2" x14ac:dyDescent="0.35">
      <c r="B242" s="39"/>
    </row>
    <row r="243" spans="2:2" x14ac:dyDescent="0.35">
      <c r="B243" s="39"/>
    </row>
    <row r="244" spans="2:2" x14ac:dyDescent="0.35">
      <c r="B244" s="39"/>
    </row>
    <row r="245" spans="2:2" x14ac:dyDescent="0.35">
      <c r="B245" s="39"/>
    </row>
    <row r="246" spans="2:2" x14ac:dyDescent="0.35">
      <c r="B246" s="39"/>
    </row>
    <row r="247" spans="2:2" x14ac:dyDescent="0.35">
      <c r="B247" s="39"/>
    </row>
    <row r="248" spans="2:2" x14ac:dyDescent="0.35">
      <c r="B248" s="39"/>
    </row>
    <row r="249" spans="2:2" x14ac:dyDescent="0.35">
      <c r="B249" s="39"/>
    </row>
    <row r="250" spans="2:2" x14ac:dyDescent="0.35">
      <c r="B250" s="39"/>
    </row>
    <row r="251" spans="2:2" x14ac:dyDescent="0.35">
      <c r="B251" s="39"/>
    </row>
    <row r="252" spans="2:2" x14ac:dyDescent="0.35">
      <c r="B252" s="39"/>
    </row>
    <row r="253" spans="2:2" x14ac:dyDescent="0.35">
      <c r="B253" s="39"/>
    </row>
    <row r="254" spans="2:2" x14ac:dyDescent="0.35">
      <c r="B254" s="39"/>
    </row>
    <row r="255" spans="2:2" x14ac:dyDescent="0.35">
      <c r="B255" s="39"/>
    </row>
    <row r="256" spans="2:2" x14ac:dyDescent="0.35">
      <c r="B256" s="39"/>
    </row>
    <row r="257" spans="2:2" x14ac:dyDescent="0.35">
      <c r="B257" s="39"/>
    </row>
    <row r="258" spans="2:2" x14ac:dyDescent="0.35">
      <c r="B258" s="39"/>
    </row>
    <row r="259" spans="2:2" x14ac:dyDescent="0.35">
      <c r="B259" s="39"/>
    </row>
    <row r="260" spans="2:2" x14ac:dyDescent="0.35">
      <c r="B260" s="39"/>
    </row>
    <row r="261" spans="2:2" x14ac:dyDescent="0.35">
      <c r="B261" s="39"/>
    </row>
    <row r="262" spans="2:2" x14ac:dyDescent="0.35">
      <c r="B262" s="39"/>
    </row>
    <row r="263" spans="2:2" x14ac:dyDescent="0.35">
      <c r="B263" s="39"/>
    </row>
    <row r="264" spans="2:2" x14ac:dyDescent="0.35">
      <c r="B264" s="39"/>
    </row>
    <row r="265" spans="2:2" x14ac:dyDescent="0.35">
      <c r="B265" s="39"/>
    </row>
    <row r="266" spans="2:2" x14ac:dyDescent="0.35">
      <c r="B266" s="39"/>
    </row>
    <row r="267" spans="2:2" x14ac:dyDescent="0.35">
      <c r="B267" s="39"/>
    </row>
    <row r="268" spans="2:2" x14ac:dyDescent="0.35">
      <c r="B268" s="39"/>
    </row>
    <row r="269" spans="2:2" x14ac:dyDescent="0.35">
      <c r="B269" s="39"/>
    </row>
    <row r="270" spans="2:2" x14ac:dyDescent="0.35">
      <c r="B270" s="39"/>
    </row>
    <row r="271" spans="2:2" x14ac:dyDescent="0.35">
      <c r="B271" s="39"/>
    </row>
    <row r="272" spans="2:2" x14ac:dyDescent="0.35">
      <c r="B272" s="39"/>
    </row>
    <row r="273" spans="2:2" x14ac:dyDescent="0.35">
      <c r="B273" s="39"/>
    </row>
    <row r="274" spans="2:2" x14ac:dyDescent="0.35">
      <c r="B274" s="39"/>
    </row>
    <row r="275" spans="2:2" x14ac:dyDescent="0.35">
      <c r="B275" s="39"/>
    </row>
    <row r="276" spans="2:2" x14ac:dyDescent="0.35">
      <c r="B276" s="39"/>
    </row>
    <row r="277" spans="2:2" x14ac:dyDescent="0.35">
      <c r="B277" s="39"/>
    </row>
    <row r="278" spans="2:2" x14ac:dyDescent="0.35">
      <c r="B278" s="39"/>
    </row>
    <row r="279" spans="2:2" x14ac:dyDescent="0.35">
      <c r="B279" s="39"/>
    </row>
    <row r="280" spans="2:2" x14ac:dyDescent="0.35">
      <c r="B280" s="39"/>
    </row>
    <row r="281" spans="2:2" x14ac:dyDescent="0.35">
      <c r="B281" s="39"/>
    </row>
    <row r="282" spans="2:2" x14ac:dyDescent="0.35">
      <c r="B282" s="39"/>
    </row>
    <row r="283" spans="2:2" x14ac:dyDescent="0.35">
      <c r="B283" s="39"/>
    </row>
    <row r="284" spans="2:2" x14ac:dyDescent="0.35">
      <c r="B284" s="39"/>
    </row>
    <row r="285" spans="2:2" x14ac:dyDescent="0.35">
      <c r="B285" s="39"/>
    </row>
    <row r="286" spans="2:2" x14ac:dyDescent="0.35">
      <c r="B286" s="39"/>
    </row>
    <row r="287" spans="2:2" x14ac:dyDescent="0.35">
      <c r="B287" s="39"/>
    </row>
    <row r="288" spans="2:2" x14ac:dyDescent="0.35">
      <c r="B288" s="39"/>
    </row>
    <row r="289" spans="2:2" x14ac:dyDescent="0.35">
      <c r="B289" s="39"/>
    </row>
    <row r="290" spans="2:2" x14ac:dyDescent="0.35">
      <c r="B290" s="39"/>
    </row>
    <row r="291" spans="2:2" x14ac:dyDescent="0.35">
      <c r="B291" s="39"/>
    </row>
    <row r="292" spans="2:2" x14ac:dyDescent="0.35">
      <c r="B292" s="39"/>
    </row>
    <row r="293" spans="2:2" x14ac:dyDescent="0.35">
      <c r="B293" s="39"/>
    </row>
    <row r="294" spans="2:2" x14ac:dyDescent="0.35">
      <c r="B294" s="39"/>
    </row>
    <row r="295" spans="2:2" x14ac:dyDescent="0.35">
      <c r="B295" s="39"/>
    </row>
    <row r="296" spans="2:2" x14ac:dyDescent="0.35">
      <c r="B296" s="39"/>
    </row>
    <row r="297" spans="2:2" x14ac:dyDescent="0.35">
      <c r="B297" s="39"/>
    </row>
    <row r="298" spans="2:2" x14ac:dyDescent="0.35">
      <c r="B298" s="39"/>
    </row>
    <row r="299" spans="2:2" x14ac:dyDescent="0.35">
      <c r="B299" s="39"/>
    </row>
    <row r="300" spans="2:2" x14ac:dyDescent="0.35">
      <c r="B300" s="39"/>
    </row>
    <row r="301" spans="2:2" x14ac:dyDescent="0.35">
      <c r="B301" s="39"/>
    </row>
    <row r="302" spans="2:2" x14ac:dyDescent="0.35">
      <c r="B302" s="39"/>
    </row>
    <row r="303" spans="2:2" x14ac:dyDescent="0.35">
      <c r="B303" s="39"/>
    </row>
    <row r="304" spans="2:2" x14ac:dyDescent="0.35">
      <c r="B304" s="39"/>
    </row>
    <row r="305" spans="2:2" x14ac:dyDescent="0.35">
      <c r="B305" s="39"/>
    </row>
    <row r="306" spans="2:2" x14ac:dyDescent="0.35">
      <c r="B306" s="39"/>
    </row>
    <row r="307" spans="2:2" x14ac:dyDescent="0.35">
      <c r="B307" s="39"/>
    </row>
    <row r="308" spans="2:2" x14ac:dyDescent="0.35">
      <c r="B308" s="39"/>
    </row>
    <row r="309" spans="2:2" x14ac:dyDescent="0.35">
      <c r="B309" s="39"/>
    </row>
    <row r="310" spans="2:2" x14ac:dyDescent="0.35">
      <c r="B310" s="39"/>
    </row>
    <row r="311" spans="2:2" x14ac:dyDescent="0.35">
      <c r="B311" s="39"/>
    </row>
    <row r="312" spans="2:2" x14ac:dyDescent="0.35">
      <c r="B312" s="39"/>
    </row>
    <row r="313" spans="2:2" x14ac:dyDescent="0.35">
      <c r="B313" s="39"/>
    </row>
    <row r="314" spans="2:2" x14ac:dyDescent="0.35">
      <c r="B314" s="39"/>
    </row>
    <row r="315" spans="2:2" x14ac:dyDescent="0.35">
      <c r="B315" s="39"/>
    </row>
    <row r="316" spans="2:2" x14ac:dyDescent="0.35">
      <c r="B316" s="39"/>
    </row>
    <row r="317" spans="2:2" x14ac:dyDescent="0.35">
      <c r="B317" s="39"/>
    </row>
    <row r="318" spans="2:2" x14ac:dyDescent="0.35">
      <c r="B318" s="39"/>
    </row>
    <row r="319" spans="2:2" x14ac:dyDescent="0.35">
      <c r="B319" s="39"/>
    </row>
    <row r="320" spans="2:2" x14ac:dyDescent="0.35">
      <c r="B320" s="39"/>
    </row>
    <row r="321" spans="2:2" x14ac:dyDescent="0.35">
      <c r="B321" s="39"/>
    </row>
    <row r="322" spans="2:2" x14ac:dyDescent="0.35">
      <c r="B322" s="39"/>
    </row>
    <row r="323" spans="2:2" x14ac:dyDescent="0.35">
      <c r="B323" s="39"/>
    </row>
    <row r="324" spans="2:2" x14ac:dyDescent="0.35">
      <c r="B324" s="39"/>
    </row>
    <row r="325" spans="2:2" x14ac:dyDescent="0.35">
      <c r="B325" s="39"/>
    </row>
    <row r="326" spans="2:2" x14ac:dyDescent="0.35">
      <c r="B326" s="39"/>
    </row>
    <row r="327" spans="2:2" x14ac:dyDescent="0.35">
      <c r="B327" s="39"/>
    </row>
    <row r="328" spans="2:2" x14ac:dyDescent="0.35">
      <c r="B328" s="39"/>
    </row>
    <row r="329" spans="2:2" x14ac:dyDescent="0.35">
      <c r="B329" s="39"/>
    </row>
    <row r="330" spans="2:2" x14ac:dyDescent="0.35">
      <c r="B330" s="39"/>
    </row>
    <row r="331" spans="2:2" x14ac:dyDescent="0.35">
      <c r="B331" s="39"/>
    </row>
    <row r="332" spans="2:2" x14ac:dyDescent="0.35">
      <c r="B332" s="39"/>
    </row>
    <row r="333" spans="2:2" x14ac:dyDescent="0.35">
      <c r="B333" s="39"/>
    </row>
    <row r="334" spans="2:2" x14ac:dyDescent="0.35">
      <c r="B334" s="39"/>
    </row>
    <row r="335" spans="2:2" x14ac:dyDescent="0.35">
      <c r="B335" s="39"/>
    </row>
    <row r="336" spans="2:2" x14ac:dyDescent="0.35">
      <c r="B336" s="39"/>
    </row>
    <row r="337" spans="2:2" x14ac:dyDescent="0.35">
      <c r="B337" s="39"/>
    </row>
    <row r="338" spans="2:2" x14ac:dyDescent="0.35">
      <c r="B338" s="39"/>
    </row>
    <row r="339" spans="2:2" x14ac:dyDescent="0.35">
      <c r="B339" s="39"/>
    </row>
    <row r="340" spans="2:2" x14ac:dyDescent="0.35">
      <c r="B340" s="39"/>
    </row>
    <row r="341" spans="2:2" x14ac:dyDescent="0.35">
      <c r="B341" s="39"/>
    </row>
    <row r="342" spans="2:2" x14ac:dyDescent="0.35">
      <c r="B342" s="39"/>
    </row>
    <row r="343" spans="2:2" x14ac:dyDescent="0.35">
      <c r="B343" s="39"/>
    </row>
    <row r="344" spans="2:2" x14ac:dyDescent="0.35">
      <c r="B344" s="39"/>
    </row>
    <row r="345" spans="2:2" x14ac:dyDescent="0.35">
      <c r="B345" s="39"/>
    </row>
    <row r="346" spans="2:2" x14ac:dyDescent="0.35">
      <c r="B346" s="39"/>
    </row>
    <row r="347" spans="2:2" x14ac:dyDescent="0.35">
      <c r="B347" s="39"/>
    </row>
    <row r="348" spans="2:2" x14ac:dyDescent="0.35">
      <c r="B348" s="39"/>
    </row>
    <row r="349" spans="2:2" x14ac:dyDescent="0.35">
      <c r="B349" s="39"/>
    </row>
    <row r="350" spans="2:2" x14ac:dyDescent="0.35">
      <c r="B350" s="39"/>
    </row>
    <row r="351" spans="2:2" x14ac:dyDescent="0.35">
      <c r="B351" s="39"/>
    </row>
    <row r="352" spans="2:2" x14ac:dyDescent="0.35">
      <c r="B352" s="39"/>
    </row>
    <row r="353" spans="2:2" x14ac:dyDescent="0.35">
      <c r="B353" s="39"/>
    </row>
    <row r="354" spans="2:2" x14ac:dyDescent="0.35">
      <c r="B354" s="39"/>
    </row>
    <row r="355" spans="2:2" x14ac:dyDescent="0.35">
      <c r="B355" s="39"/>
    </row>
    <row r="356" spans="2:2" x14ac:dyDescent="0.35">
      <c r="B356" s="39"/>
    </row>
    <row r="357" spans="2:2" x14ac:dyDescent="0.35">
      <c r="B357" s="39"/>
    </row>
    <row r="358" spans="2:2" x14ac:dyDescent="0.35">
      <c r="B358" s="39"/>
    </row>
    <row r="359" spans="2:2" x14ac:dyDescent="0.35">
      <c r="B359" s="39"/>
    </row>
    <row r="360" spans="2:2" x14ac:dyDescent="0.35">
      <c r="B360" s="39"/>
    </row>
    <row r="361" spans="2:2" x14ac:dyDescent="0.35">
      <c r="B361" s="39"/>
    </row>
    <row r="362" spans="2:2" x14ac:dyDescent="0.35">
      <c r="B362" s="39"/>
    </row>
    <row r="363" spans="2:2" x14ac:dyDescent="0.35">
      <c r="B363" s="39"/>
    </row>
    <row r="364" spans="2:2" x14ac:dyDescent="0.35">
      <c r="B364" s="39"/>
    </row>
    <row r="365" spans="2:2" x14ac:dyDescent="0.35">
      <c r="B365" s="39"/>
    </row>
    <row r="366" spans="2:2" x14ac:dyDescent="0.35">
      <c r="B366" s="39"/>
    </row>
    <row r="367" spans="2:2" x14ac:dyDescent="0.35">
      <c r="B367" s="39"/>
    </row>
    <row r="368" spans="2:2" x14ac:dyDescent="0.35">
      <c r="B368" s="39"/>
    </row>
    <row r="369" spans="2:2" x14ac:dyDescent="0.35">
      <c r="B369" s="39"/>
    </row>
    <row r="370" spans="2:2" x14ac:dyDescent="0.35">
      <c r="B370" s="39"/>
    </row>
    <row r="371" spans="2:2" x14ac:dyDescent="0.35">
      <c r="B371" s="39"/>
    </row>
    <row r="372" spans="2:2" x14ac:dyDescent="0.35">
      <c r="B372" s="39"/>
    </row>
    <row r="373" spans="2:2" x14ac:dyDescent="0.35">
      <c r="B373" s="39"/>
    </row>
    <row r="374" spans="2:2" x14ac:dyDescent="0.35">
      <c r="B374" s="39"/>
    </row>
    <row r="375" spans="2:2" x14ac:dyDescent="0.35">
      <c r="B375" s="39"/>
    </row>
    <row r="376" spans="2:2" x14ac:dyDescent="0.35">
      <c r="B376" s="39"/>
    </row>
    <row r="377" spans="2:2" x14ac:dyDescent="0.35">
      <c r="B377" s="39"/>
    </row>
    <row r="378" spans="2:2" x14ac:dyDescent="0.35">
      <c r="B378" s="39"/>
    </row>
    <row r="379" spans="2:2" x14ac:dyDescent="0.35">
      <c r="B379" s="39"/>
    </row>
    <row r="380" spans="2:2" x14ac:dyDescent="0.35">
      <c r="B380" s="39"/>
    </row>
    <row r="381" spans="2:2" x14ac:dyDescent="0.35">
      <c r="B381" s="39"/>
    </row>
    <row r="382" spans="2:2" x14ac:dyDescent="0.35">
      <c r="B382" s="39"/>
    </row>
    <row r="383" spans="2:2" x14ac:dyDescent="0.35">
      <c r="B383" s="39"/>
    </row>
    <row r="384" spans="2:2" x14ac:dyDescent="0.35">
      <c r="B384" s="39"/>
    </row>
    <row r="385" spans="2:2" x14ac:dyDescent="0.35">
      <c r="B385" s="39"/>
    </row>
    <row r="386" spans="2:2" x14ac:dyDescent="0.35">
      <c r="B386" s="39"/>
    </row>
    <row r="387" spans="2:2" x14ac:dyDescent="0.35">
      <c r="B387" s="39"/>
    </row>
    <row r="388" spans="2:2" x14ac:dyDescent="0.35">
      <c r="B388" s="39"/>
    </row>
    <row r="389" spans="2:2" x14ac:dyDescent="0.35">
      <c r="B389" s="39"/>
    </row>
    <row r="390" spans="2:2" x14ac:dyDescent="0.35">
      <c r="B390" s="39"/>
    </row>
    <row r="391" spans="2:2" x14ac:dyDescent="0.35">
      <c r="B391" s="39"/>
    </row>
    <row r="392" spans="2:2" x14ac:dyDescent="0.35">
      <c r="B392" s="39"/>
    </row>
    <row r="393" spans="2:2" x14ac:dyDescent="0.35">
      <c r="B393" s="39"/>
    </row>
    <row r="394" spans="2:2" x14ac:dyDescent="0.35">
      <c r="B394" s="39"/>
    </row>
    <row r="395" spans="2:2" x14ac:dyDescent="0.35">
      <c r="B395" s="39"/>
    </row>
    <row r="396" spans="2:2" x14ac:dyDescent="0.35">
      <c r="B396" s="39"/>
    </row>
    <row r="397" spans="2:2" x14ac:dyDescent="0.35">
      <c r="B397" s="39"/>
    </row>
    <row r="398" spans="2:2" x14ac:dyDescent="0.35">
      <c r="B398" s="39"/>
    </row>
    <row r="399" spans="2:2" x14ac:dyDescent="0.35">
      <c r="B399" s="39"/>
    </row>
    <row r="400" spans="2:2" x14ac:dyDescent="0.35">
      <c r="B400" s="39"/>
    </row>
    <row r="401" spans="2:2" x14ac:dyDescent="0.35">
      <c r="B401" s="39"/>
    </row>
    <row r="402" spans="2:2" x14ac:dyDescent="0.35">
      <c r="B402" s="39"/>
    </row>
    <row r="403" spans="2:2" x14ac:dyDescent="0.35">
      <c r="B403" s="39"/>
    </row>
    <row r="404" spans="2:2" x14ac:dyDescent="0.35">
      <c r="B404" s="39"/>
    </row>
    <row r="405" spans="2:2" x14ac:dyDescent="0.35">
      <c r="B405" s="39"/>
    </row>
    <row r="406" spans="2:2" x14ac:dyDescent="0.35">
      <c r="B406" s="39"/>
    </row>
    <row r="407" spans="2:2" x14ac:dyDescent="0.35">
      <c r="B407" s="39"/>
    </row>
    <row r="408" spans="2:2" x14ac:dyDescent="0.35">
      <c r="B408" s="39"/>
    </row>
    <row r="409" spans="2:2" x14ac:dyDescent="0.35">
      <c r="B409" s="39"/>
    </row>
    <row r="410" spans="2:2" x14ac:dyDescent="0.35">
      <c r="B410" s="39"/>
    </row>
    <row r="411" spans="2:2" x14ac:dyDescent="0.35">
      <c r="B411" s="39"/>
    </row>
    <row r="412" spans="2:2" x14ac:dyDescent="0.35">
      <c r="B412" s="39"/>
    </row>
    <row r="413" spans="2:2" x14ac:dyDescent="0.35">
      <c r="B413" s="39"/>
    </row>
    <row r="414" spans="2:2" x14ac:dyDescent="0.35">
      <c r="B414" s="39"/>
    </row>
    <row r="415" spans="2:2" x14ac:dyDescent="0.35">
      <c r="B415" s="39"/>
    </row>
    <row r="416" spans="2:2" x14ac:dyDescent="0.35">
      <c r="B416" s="39"/>
    </row>
    <row r="417" spans="2:2" x14ac:dyDescent="0.35">
      <c r="B417" s="39"/>
    </row>
    <row r="418" spans="2:2" x14ac:dyDescent="0.35">
      <c r="B418" s="39"/>
    </row>
    <row r="419" spans="2:2" x14ac:dyDescent="0.35">
      <c r="B419" s="39"/>
    </row>
    <row r="420" spans="2:2" x14ac:dyDescent="0.35">
      <c r="B420" s="39"/>
    </row>
    <row r="421" spans="2:2" x14ac:dyDescent="0.35">
      <c r="B421" s="39"/>
    </row>
    <row r="422" spans="2:2" x14ac:dyDescent="0.35">
      <c r="B422" s="39"/>
    </row>
    <row r="423" spans="2:2" x14ac:dyDescent="0.35">
      <c r="B423" s="39"/>
    </row>
    <row r="424" spans="2:2" x14ac:dyDescent="0.35">
      <c r="B424" s="39"/>
    </row>
    <row r="425" spans="2:2" x14ac:dyDescent="0.35">
      <c r="B425" s="39"/>
    </row>
    <row r="426" spans="2:2" x14ac:dyDescent="0.35">
      <c r="B426" s="39"/>
    </row>
    <row r="427" spans="2:2" x14ac:dyDescent="0.35">
      <c r="B427" s="39"/>
    </row>
    <row r="428" spans="2:2" x14ac:dyDescent="0.35">
      <c r="B428" s="39"/>
    </row>
    <row r="429" spans="2:2" x14ac:dyDescent="0.35">
      <c r="B429" s="39"/>
    </row>
    <row r="430" spans="2:2" x14ac:dyDescent="0.35">
      <c r="B430" s="39"/>
    </row>
    <row r="431" spans="2:2" x14ac:dyDescent="0.35">
      <c r="B431" s="39"/>
    </row>
    <row r="432" spans="2:2" x14ac:dyDescent="0.35">
      <c r="B432" s="39"/>
    </row>
    <row r="433" spans="2:2" x14ac:dyDescent="0.35">
      <c r="B433" s="39"/>
    </row>
    <row r="434" spans="2:2" x14ac:dyDescent="0.35">
      <c r="B434" s="39"/>
    </row>
    <row r="435" spans="2:2" x14ac:dyDescent="0.35">
      <c r="B435" s="39"/>
    </row>
    <row r="436" spans="2:2" x14ac:dyDescent="0.35">
      <c r="B436" s="39"/>
    </row>
    <row r="437" spans="2:2" x14ac:dyDescent="0.35">
      <c r="B437" s="39"/>
    </row>
    <row r="438" spans="2:2" x14ac:dyDescent="0.35">
      <c r="B438" s="39"/>
    </row>
    <row r="439" spans="2:2" x14ac:dyDescent="0.35">
      <c r="B439" s="39"/>
    </row>
    <row r="440" spans="2:2" x14ac:dyDescent="0.35">
      <c r="B440" s="39"/>
    </row>
    <row r="441" spans="2:2" x14ac:dyDescent="0.35">
      <c r="B441" s="39"/>
    </row>
    <row r="442" spans="2:2" x14ac:dyDescent="0.35">
      <c r="B442" s="39"/>
    </row>
    <row r="443" spans="2:2" x14ac:dyDescent="0.35">
      <c r="B443" s="39"/>
    </row>
    <row r="444" spans="2:2" x14ac:dyDescent="0.35">
      <c r="B444" s="39"/>
    </row>
    <row r="445" spans="2:2" x14ac:dyDescent="0.35">
      <c r="B445" s="39"/>
    </row>
    <row r="446" spans="2:2" x14ac:dyDescent="0.35">
      <c r="B446" s="39"/>
    </row>
    <row r="447" spans="2:2" x14ac:dyDescent="0.35">
      <c r="B447" s="39"/>
    </row>
    <row r="448" spans="2:2" x14ac:dyDescent="0.35">
      <c r="B448" s="39"/>
    </row>
    <row r="449" spans="2:2" x14ac:dyDescent="0.35">
      <c r="B449" s="39"/>
    </row>
    <row r="450" spans="2:2" x14ac:dyDescent="0.35">
      <c r="B450" s="39"/>
    </row>
    <row r="451" spans="2:2" x14ac:dyDescent="0.35">
      <c r="B451" s="39"/>
    </row>
    <row r="452" spans="2:2" x14ac:dyDescent="0.35">
      <c r="B452" s="39"/>
    </row>
    <row r="453" spans="2:2" x14ac:dyDescent="0.35">
      <c r="B453" s="39"/>
    </row>
    <row r="454" spans="2:2" x14ac:dyDescent="0.35">
      <c r="B454" s="39"/>
    </row>
    <row r="455" spans="2:2" x14ac:dyDescent="0.35">
      <c r="B455" s="39"/>
    </row>
    <row r="456" spans="2:2" x14ac:dyDescent="0.35">
      <c r="B456" s="39"/>
    </row>
    <row r="457" spans="2:2" x14ac:dyDescent="0.35">
      <c r="B457" s="39"/>
    </row>
    <row r="458" spans="2:2" x14ac:dyDescent="0.35">
      <c r="B458" s="39"/>
    </row>
    <row r="459" spans="2:2" x14ac:dyDescent="0.35">
      <c r="B459" s="39"/>
    </row>
    <row r="460" spans="2:2" x14ac:dyDescent="0.35">
      <c r="B460" s="39"/>
    </row>
    <row r="461" spans="2:2" x14ac:dyDescent="0.35">
      <c r="B461" s="39"/>
    </row>
    <row r="462" spans="2:2" x14ac:dyDescent="0.35">
      <c r="B462" s="39"/>
    </row>
    <row r="463" spans="2:2" x14ac:dyDescent="0.35">
      <c r="B463" s="39"/>
    </row>
    <row r="464" spans="2:2" x14ac:dyDescent="0.35">
      <c r="B464" s="39"/>
    </row>
    <row r="465" spans="2:2" x14ac:dyDescent="0.35">
      <c r="B465" s="39"/>
    </row>
    <row r="466" spans="2:2" x14ac:dyDescent="0.35">
      <c r="B466" s="39"/>
    </row>
    <row r="467" spans="2:2" x14ac:dyDescent="0.35">
      <c r="B467" s="39"/>
    </row>
    <row r="468" spans="2:2" x14ac:dyDescent="0.35">
      <c r="B468" s="39"/>
    </row>
    <row r="469" spans="2:2" x14ac:dyDescent="0.35">
      <c r="B469" s="39"/>
    </row>
    <row r="470" spans="2:2" x14ac:dyDescent="0.35">
      <c r="B470" s="39"/>
    </row>
    <row r="471" spans="2:2" x14ac:dyDescent="0.35">
      <c r="B471" s="39"/>
    </row>
    <row r="472" spans="2:2" x14ac:dyDescent="0.35">
      <c r="B472" s="39"/>
    </row>
    <row r="473" spans="2:2" x14ac:dyDescent="0.35">
      <c r="B473" s="39"/>
    </row>
    <row r="474" spans="2:2" x14ac:dyDescent="0.35">
      <c r="B474" s="39"/>
    </row>
    <row r="475" spans="2:2" x14ac:dyDescent="0.35">
      <c r="B475" s="39"/>
    </row>
    <row r="476" spans="2:2" x14ac:dyDescent="0.35">
      <c r="B476" s="39"/>
    </row>
    <row r="477" spans="2:2" x14ac:dyDescent="0.35">
      <c r="B477" s="39"/>
    </row>
    <row r="478" spans="2:2" x14ac:dyDescent="0.35">
      <c r="B478" s="39"/>
    </row>
    <row r="479" spans="2:2" x14ac:dyDescent="0.35">
      <c r="B479" s="39"/>
    </row>
    <row r="480" spans="2:2" x14ac:dyDescent="0.35">
      <c r="B480" s="39"/>
    </row>
    <row r="481" spans="2:2" x14ac:dyDescent="0.35">
      <c r="B481" s="39"/>
    </row>
    <row r="482" spans="2:2" x14ac:dyDescent="0.35">
      <c r="B482" s="39"/>
    </row>
    <row r="483" spans="2:2" x14ac:dyDescent="0.35">
      <c r="B483" s="39"/>
    </row>
    <row r="484" spans="2:2" x14ac:dyDescent="0.35">
      <c r="B484" s="39"/>
    </row>
    <row r="485" spans="2:2" x14ac:dyDescent="0.35">
      <c r="B485" s="39"/>
    </row>
    <row r="486" spans="2:2" x14ac:dyDescent="0.35">
      <c r="B486" s="39"/>
    </row>
    <row r="487" spans="2:2" x14ac:dyDescent="0.35">
      <c r="B487" s="39"/>
    </row>
    <row r="488" spans="2:2" x14ac:dyDescent="0.35">
      <c r="B488" s="39"/>
    </row>
    <row r="489" spans="2:2" x14ac:dyDescent="0.35">
      <c r="B489" s="39"/>
    </row>
    <row r="490" spans="2:2" x14ac:dyDescent="0.35">
      <c r="B490" s="39"/>
    </row>
    <row r="491" spans="2:2" x14ac:dyDescent="0.35">
      <c r="B491" s="39"/>
    </row>
    <row r="492" spans="2:2" x14ac:dyDescent="0.35">
      <c r="B492" s="39"/>
    </row>
    <row r="493" spans="2:2" x14ac:dyDescent="0.35">
      <c r="B493" s="39"/>
    </row>
    <row r="494" spans="2:2" x14ac:dyDescent="0.35">
      <c r="B494" s="39"/>
    </row>
    <row r="495" spans="2:2" x14ac:dyDescent="0.35">
      <c r="B495" s="39"/>
    </row>
    <row r="496" spans="2:2" x14ac:dyDescent="0.35">
      <c r="B496" s="39"/>
    </row>
    <row r="497" spans="2:2" x14ac:dyDescent="0.35">
      <c r="B497" s="39"/>
    </row>
    <row r="498" spans="2:2" x14ac:dyDescent="0.35">
      <c r="B498" s="39"/>
    </row>
    <row r="499" spans="2:2" x14ac:dyDescent="0.35">
      <c r="B499" s="39"/>
    </row>
    <row r="500" spans="2:2" x14ac:dyDescent="0.35">
      <c r="B500" s="39"/>
    </row>
    <row r="501" spans="2:2" x14ac:dyDescent="0.35">
      <c r="B501" s="39"/>
    </row>
    <row r="502" spans="2:2" x14ac:dyDescent="0.35">
      <c r="B502" s="39"/>
    </row>
    <row r="503" spans="2:2" x14ac:dyDescent="0.35">
      <c r="B503" s="39"/>
    </row>
    <row r="504" spans="2:2" x14ac:dyDescent="0.35">
      <c r="B504" s="39"/>
    </row>
    <row r="505" spans="2:2" x14ac:dyDescent="0.35">
      <c r="B505" s="39"/>
    </row>
    <row r="506" spans="2:2" x14ac:dyDescent="0.35">
      <c r="B506" s="39"/>
    </row>
    <row r="507" spans="2:2" x14ac:dyDescent="0.35">
      <c r="B507" s="39"/>
    </row>
  </sheetData>
  <sheetProtection sheet="1" objects="1" scenarios="1"/>
  <mergeCells count="1">
    <mergeCell ref="A1:K1"/>
  </mergeCells>
  <pageMargins left="0.70866141732283472" right="0.70866141732283472" top="0.74803149606299213" bottom="0.74803149606299213" header="0.31496062992125984" footer="0.31496062992125984"/>
  <pageSetup paperSize="9" scale="73" orientation="landscape" r:id="rId1"/>
  <ignoredErrors>
    <ignoredError sqref="C8:K8 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101600</xdr:colOff>
                    <xdr:row>5</xdr:row>
                    <xdr:rowOff>241300</xdr:rowOff>
                  </from>
                  <to>
                    <xdr:col>1</xdr:col>
                    <xdr:colOff>387350</xdr:colOff>
                    <xdr:row>6</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488950</xdr:colOff>
                    <xdr:row>5</xdr:row>
                    <xdr:rowOff>247650</xdr:rowOff>
                  </from>
                  <to>
                    <xdr:col>5</xdr:col>
                    <xdr:colOff>0</xdr:colOff>
                    <xdr:row>6</xdr:row>
                    <xdr:rowOff>196850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0FCB-4BA9-41A6-BE53-1F696BF0509A}">
  <sheetPr>
    <pageSetUpPr fitToPage="1"/>
  </sheetPr>
  <dimension ref="A1:G25"/>
  <sheetViews>
    <sheetView showGridLines="0" showRowColHeaders="0" zoomScale="70" zoomScaleNormal="70" zoomScaleSheetLayoutView="100" workbookViewId="0">
      <selection activeCell="E5" sqref="E5"/>
    </sheetView>
  </sheetViews>
  <sheetFormatPr baseColWidth="10" defaultColWidth="11.453125" defaultRowHeight="14.5" x14ac:dyDescent="0.35"/>
  <cols>
    <col min="1" max="1" width="1.26953125" customWidth="1"/>
    <col min="2" max="2" width="115.81640625" customWidth="1"/>
    <col min="3" max="3" width="4.1796875" customWidth="1"/>
  </cols>
  <sheetData>
    <row r="1" spans="1:7" ht="48.75" customHeight="1" x14ac:dyDescent="0.35">
      <c r="A1" s="93" t="s">
        <v>7</v>
      </c>
      <c r="B1" s="93"/>
      <c r="C1" s="27"/>
      <c r="D1" s="27"/>
      <c r="E1" s="27"/>
      <c r="F1" s="27"/>
      <c r="G1" s="27"/>
    </row>
    <row r="3" spans="1:7" ht="18.75" customHeight="1" thickBot="1" x14ac:dyDescent="0.4">
      <c r="A3" s="94" t="s">
        <v>6</v>
      </c>
      <c r="B3" s="95"/>
      <c r="C3" s="28"/>
      <c r="D3" s="28"/>
      <c r="E3" s="28"/>
      <c r="F3" s="28"/>
      <c r="G3" s="29"/>
    </row>
    <row r="4" spans="1:7" ht="60" customHeight="1" thickBot="1" x14ac:dyDescent="0.4">
      <c r="B4" s="91" t="s">
        <v>200</v>
      </c>
    </row>
    <row r="5" spans="1:7" s="30" customFormat="1" ht="409.5" customHeight="1" thickTop="1" x14ac:dyDescent="0.35">
      <c r="B5" s="34" t="s">
        <v>199</v>
      </c>
    </row>
    <row r="6" spans="1:7" s="31" customFormat="1" ht="30" customHeight="1" x14ac:dyDescent="0.35">
      <c r="B6" s="75"/>
    </row>
    <row r="7" spans="1:7" s="31" customFormat="1" x14ac:dyDescent="0.35">
      <c r="B7" s="75"/>
    </row>
    <row r="8" spans="1:7" s="31" customFormat="1" ht="14.5" customHeight="1" x14ac:dyDescent="0.35">
      <c r="B8" s="75"/>
    </row>
    <row r="9" spans="1:7" s="31" customFormat="1" x14ac:dyDescent="0.35">
      <c r="B9" s="75"/>
    </row>
    <row r="10" spans="1:7" s="31" customFormat="1" ht="23.5" customHeight="1" x14ac:dyDescent="0.35">
      <c r="B10" s="75"/>
    </row>
    <row r="11" spans="1:7" s="31" customFormat="1" x14ac:dyDescent="0.35">
      <c r="B11" s="75"/>
    </row>
    <row r="12" spans="1:7" s="31" customFormat="1" ht="18" customHeight="1" x14ac:dyDescent="0.35">
      <c r="B12" s="75"/>
    </row>
    <row r="13" spans="1:7" x14ac:dyDescent="0.35">
      <c r="B13" s="75"/>
    </row>
    <row r="14" spans="1:7" x14ac:dyDescent="0.35">
      <c r="B14" s="75"/>
    </row>
    <row r="15" spans="1:7" x14ac:dyDescent="0.35">
      <c r="B15" s="75"/>
    </row>
    <row r="16" spans="1:7" x14ac:dyDescent="0.35">
      <c r="B16" s="75"/>
    </row>
    <row r="17" spans="2:2" x14ac:dyDescent="0.35">
      <c r="B17" s="75"/>
    </row>
    <row r="18" spans="2:2" x14ac:dyDescent="0.35">
      <c r="B18" s="75"/>
    </row>
    <row r="19" spans="2:2" x14ac:dyDescent="0.35">
      <c r="B19" s="75"/>
    </row>
    <row r="20" spans="2:2" x14ac:dyDescent="0.35">
      <c r="B20" s="75"/>
    </row>
    <row r="21" spans="2:2" x14ac:dyDescent="0.35">
      <c r="B21" s="75"/>
    </row>
    <row r="22" spans="2:2" x14ac:dyDescent="0.35">
      <c r="B22" s="75"/>
    </row>
    <row r="23" spans="2:2" x14ac:dyDescent="0.35">
      <c r="B23" s="75"/>
    </row>
    <row r="24" spans="2:2" s="30" customFormat="1" ht="18.75" customHeight="1" x14ac:dyDescent="0.35">
      <c r="B24" s="75"/>
    </row>
    <row r="25" spans="2:2" x14ac:dyDescent="0.35">
      <c r="B25" s="75"/>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topLeftCell="A2" zoomScale="85" zoomScaleNormal="85" zoomScaleSheetLayoutView="100" workbookViewId="0">
      <selection activeCell="B35" sqref="B35"/>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3" t="s">
        <v>7</v>
      </c>
      <c r="B1" s="93"/>
      <c r="C1" s="27"/>
      <c r="D1" s="27"/>
      <c r="E1" s="27"/>
      <c r="F1" s="27"/>
      <c r="G1" s="27"/>
    </row>
    <row r="3" spans="1:7" ht="18.75" customHeight="1" thickBot="1" x14ac:dyDescent="0.4">
      <c r="A3" s="94" t="s">
        <v>8</v>
      </c>
      <c r="B3" s="95"/>
      <c r="C3" s="28"/>
      <c r="D3" s="28"/>
      <c r="E3" s="28"/>
      <c r="F3" s="28"/>
      <c r="G3" s="29"/>
    </row>
    <row r="4" spans="1:7" ht="3" customHeight="1" x14ac:dyDescent="0.35"/>
    <row r="5" spans="1:7" s="30" customFormat="1" ht="18.75" customHeight="1" thickBot="1" x14ac:dyDescent="0.4">
      <c r="B5" s="78" t="s">
        <v>9</v>
      </c>
    </row>
    <row r="6" spans="1:7" ht="5.25" customHeight="1" thickTop="1" x14ac:dyDescent="0.35"/>
    <row r="7" spans="1:7" s="31" customFormat="1" x14ac:dyDescent="0.35">
      <c r="B7" s="32" t="s">
        <v>10</v>
      </c>
    </row>
    <row r="8" spans="1:7" s="31" customFormat="1" x14ac:dyDescent="0.35">
      <c r="B8" s="32" t="s">
        <v>11</v>
      </c>
    </row>
    <row r="9" spans="1:7" s="31" customFormat="1" x14ac:dyDescent="0.35">
      <c r="B9" s="32" t="s">
        <v>12</v>
      </c>
    </row>
    <row r="10" spans="1:7" s="31" customFormat="1" x14ac:dyDescent="0.35">
      <c r="B10" s="32" t="s">
        <v>13</v>
      </c>
    </row>
    <row r="11" spans="1:7" s="31" customFormat="1" x14ac:dyDescent="0.35">
      <c r="B11" s="32" t="s">
        <v>14</v>
      </c>
    </row>
    <row r="12" spans="1:7" s="31" customFormat="1" x14ac:dyDescent="0.35">
      <c r="B12" s="32"/>
    </row>
    <row r="13" spans="1:7" s="30" customFormat="1" ht="18.75" customHeight="1" thickBot="1" x14ac:dyDescent="0.4">
      <c r="B13" s="78" t="s">
        <v>15</v>
      </c>
    </row>
    <row r="14" spans="1:7" ht="5.25" customHeight="1" thickTop="1" x14ac:dyDescent="0.35"/>
    <row r="15" spans="1:7" s="33" customFormat="1" ht="32.25" customHeight="1" x14ac:dyDescent="0.35">
      <c r="B15" s="34" t="s">
        <v>16</v>
      </c>
    </row>
    <row r="16" spans="1:7" s="33" customFormat="1" ht="32.25" customHeight="1" x14ac:dyDescent="0.35">
      <c r="B16" s="34" t="s">
        <v>17</v>
      </c>
    </row>
    <row r="17" spans="2:2" s="33" customFormat="1" ht="32.25" customHeight="1" x14ac:dyDescent="0.35">
      <c r="B17" s="34" t="s">
        <v>18</v>
      </c>
    </row>
    <row r="18" spans="2:2" s="33" customFormat="1" ht="32.25" customHeight="1" x14ac:dyDescent="0.35">
      <c r="B18" s="34" t="s">
        <v>19</v>
      </c>
    </row>
    <row r="19" spans="2:2" s="33" customFormat="1" ht="32.25" customHeight="1" x14ac:dyDescent="0.35">
      <c r="B19" s="34" t="s">
        <v>20</v>
      </c>
    </row>
    <row r="20" spans="2:2" s="33" customFormat="1" ht="32.25" customHeight="1" x14ac:dyDescent="0.35">
      <c r="B20" s="34" t="s">
        <v>21</v>
      </c>
    </row>
    <row r="21" spans="2:2" s="33" customFormat="1" ht="32.25" customHeight="1" x14ac:dyDescent="0.35">
      <c r="B21" s="34" t="s">
        <v>22</v>
      </c>
    </row>
    <row r="22" spans="2:2" s="33" customFormat="1" ht="32.25" customHeight="1" x14ac:dyDescent="0.35">
      <c r="B22" s="34" t="s">
        <v>23</v>
      </c>
    </row>
    <row r="23" spans="2:2" s="33" customFormat="1" ht="32.25" customHeight="1" x14ac:dyDescent="0.35">
      <c r="B23" s="34" t="s">
        <v>24</v>
      </c>
    </row>
    <row r="24" spans="2:2" s="33" customFormat="1" ht="32.25" customHeight="1" x14ac:dyDescent="0.35">
      <c r="B24" s="34" t="s">
        <v>25</v>
      </c>
    </row>
    <row r="25" spans="2:2" s="33" customFormat="1" ht="32.25" customHeight="1" x14ac:dyDescent="0.35">
      <c r="B25" s="34" t="s">
        <v>26</v>
      </c>
    </row>
    <row r="26" spans="2:2" s="30" customFormat="1" ht="18.75" customHeight="1" thickBot="1" x14ac:dyDescent="0.4">
      <c r="B26" s="78" t="s">
        <v>27</v>
      </c>
    </row>
    <row r="27" spans="2:2" ht="5.25" customHeight="1" thickTop="1" x14ac:dyDescent="0.35"/>
    <row r="28" spans="2:2" s="31" customFormat="1" ht="20.5" customHeight="1" x14ac:dyDescent="0.35">
      <c r="B28" s="32" t="s">
        <v>28</v>
      </c>
    </row>
    <row r="29" spans="2:2" s="31" customFormat="1" ht="20.5" customHeight="1" x14ac:dyDescent="0.35">
      <c r="B29" s="32" t="s">
        <v>29</v>
      </c>
    </row>
    <row r="30" spans="2:2" s="31" customFormat="1" ht="20.5" customHeight="1" x14ac:dyDescent="0.35">
      <c r="B30" s="32" t="s">
        <v>30</v>
      </c>
    </row>
    <row r="31" spans="2:2" s="31" customFormat="1" ht="20.5" customHeight="1" x14ac:dyDescent="0.35">
      <c r="B31" s="32" t="s">
        <v>31</v>
      </c>
    </row>
    <row r="32" spans="2:2" s="31" customFormat="1" ht="20.5" customHeight="1" x14ac:dyDescent="0.35">
      <c r="B32" s="32" t="s">
        <v>32</v>
      </c>
    </row>
    <row r="33" spans="2:2" s="31" customFormat="1" ht="20.5" customHeight="1" x14ac:dyDescent="0.35">
      <c r="B33" s="32" t="s">
        <v>33</v>
      </c>
    </row>
    <row r="34" spans="2:2" s="31" customFormat="1" ht="20.5" customHeight="1" x14ac:dyDescent="0.35">
      <c r="B34" s="32" t="s">
        <v>34</v>
      </c>
    </row>
    <row r="35" spans="2:2" s="31" customFormat="1" ht="20.5" customHeight="1" x14ac:dyDescent="0.35">
      <c r="B35" s="32" t="s">
        <v>35</v>
      </c>
    </row>
    <row r="36" spans="2:2" ht="20.5" customHeight="1" x14ac:dyDescent="0.35">
      <c r="B36" s="35" t="s">
        <v>36</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topLeftCell="A15" zoomScale="70" zoomScaleNormal="70" zoomScaleSheetLayoutView="85" workbookViewId="0">
      <selection activeCell="M18" sqref="M18"/>
    </sheetView>
  </sheetViews>
  <sheetFormatPr baseColWidth="10" defaultColWidth="11.453125" defaultRowHeight="14.5" x14ac:dyDescent="0.35"/>
  <cols>
    <col min="1" max="1" width="6.1796875" customWidth="1"/>
    <col min="9" max="9" width="40.26953125" customWidth="1"/>
  </cols>
  <sheetData>
    <row r="1" spans="1:12" ht="56.5" customHeight="1" x14ac:dyDescent="0.35">
      <c r="A1" s="96" t="s">
        <v>37</v>
      </c>
      <c r="B1" s="96"/>
      <c r="C1" s="96"/>
      <c r="D1" s="96"/>
      <c r="E1" s="96"/>
      <c r="F1" s="96"/>
      <c r="G1" s="96"/>
      <c r="H1" s="96"/>
      <c r="I1" s="96"/>
      <c r="J1" s="96"/>
      <c r="K1" s="27"/>
      <c r="L1" s="27"/>
    </row>
    <row r="2" spans="1:12" ht="15" thickBot="1" x14ac:dyDescent="0.4">
      <c r="A2" s="79"/>
      <c r="B2" s="79"/>
      <c r="C2" s="79"/>
      <c r="D2" s="79"/>
      <c r="E2" s="79"/>
      <c r="F2" s="79"/>
      <c r="G2" s="79"/>
      <c r="H2" s="79"/>
      <c r="I2" s="79"/>
      <c r="J2" s="79"/>
    </row>
    <row r="3" spans="1:12" ht="18.75" customHeight="1" thickBot="1" x14ac:dyDescent="0.4">
      <c r="A3" s="94" t="s">
        <v>38</v>
      </c>
      <c r="B3" s="95"/>
      <c r="C3" s="95"/>
      <c r="D3" s="95"/>
      <c r="E3" s="95"/>
      <c r="F3" s="95"/>
      <c r="G3" s="95"/>
      <c r="H3" s="95"/>
      <c r="I3" s="95"/>
      <c r="J3" s="95"/>
      <c r="K3" s="29"/>
      <c r="L3" s="29"/>
    </row>
    <row r="5" spans="1:12" ht="15" customHeight="1" x14ac:dyDescent="0.35">
      <c r="B5" s="97" t="s">
        <v>39</v>
      </c>
      <c r="C5" s="97"/>
      <c r="D5" s="97"/>
      <c r="E5" s="97"/>
      <c r="F5" s="97"/>
      <c r="G5" s="97"/>
      <c r="H5" s="97"/>
      <c r="I5" s="97"/>
    </row>
    <row r="6" spans="1:12" ht="14.5" customHeight="1" x14ac:dyDescent="0.35">
      <c r="B6" s="97"/>
      <c r="C6" s="97"/>
      <c r="D6" s="97"/>
      <c r="E6" s="97"/>
      <c r="F6" s="97"/>
      <c r="G6" s="97"/>
      <c r="H6" s="97"/>
      <c r="I6" s="97"/>
    </row>
    <row r="7" spans="1:12" ht="14.5" customHeight="1" x14ac:dyDescent="0.35">
      <c r="B7" s="97"/>
      <c r="C7" s="97"/>
      <c r="D7" s="97"/>
      <c r="E7" s="97"/>
      <c r="F7" s="97"/>
      <c r="G7" s="97"/>
      <c r="H7" s="97"/>
      <c r="I7" s="97"/>
    </row>
    <row r="8" spans="1:12" ht="14.5" customHeight="1" x14ac:dyDescent="0.35">
      <c r="B8" s="97"/>
      <c r="C8" s="97"/>
      <c r="D8" s="97"/>
      <c r="E8" s="97"/>
      <c r="F8" s="97"/>
      <c r="G8" s="97"/>
      <c r="H8" s="97"/>
      <c r="I8" s="97"/>
    </row>
    <row r="9" spans="1:12" ht="14.5" customHeight="1" x14ac:dyDescent="0.35">
      <c r="B9" s="97"/>
      <c r="C9" s="97"/>
      <c r="D9" s="97"/>
      <c r="E9" s="97"/>
      <c r="F9" s="97"/>
      <c r="G9" s="97"/>
      <c r="H9" s="97"/>
      <c r="I9" s="97"/>
    </row>
    <row r="10" spans="1:12" ht="14.5" customHeight="1" x14ac:dyDescent="0.35">
      <c r="B10" s="97"/>
      <c r="C10" s="97"/>
      <c r="D10" s="97"/>
      <c r="E10" s="97"/>
      <c r="F10" s="97"/>
      <c r="G10" s="97"/>
      <c r="H10" s="97"/>
      <c r="I10" s="97"/>
    </row>
    <row r="11" spans="1:12" ht="14.5" customHeight="1" x14ac:dyDescent="0.35">
      <c r="B11" s="97"/>
      <c r="C11" s="97"/>
      <c r="D11" s="97"/>
      <c r="E11" s="97"/>
      <c r="F11" s="97"/>
      <c r="G11" s="97"/>
      <c r="H11" s="97"/>
      <c r="I11" s="97"/>
    </row>
    <row r="12" spans="1:12" ht="14.5" customHeight="1" x14ac:dyDescent="0.35">
      <c r="B12" s="97"/>
      <c r="C12" s="97"/>
      <c r="D12" s="97"/>
      <c r="E12" s="97"/>
      <c r="F12" s="97"/>
      <c r="G12" s="97"/>
      <c r="H12" s="97"/>
      <c r="I12" s="97"/>
    </row>
    <row r="13" spans="1:12" ht="14.5" customHeight="1" x14ac:dyDescent="0.35">
      <c r="B13" s="97"/>
      <c r="C13" s="97"/>
      <c r="D13" s="97"/>
      <c r="E13" s="97"/>
      <c r="F13" s="97"/>
      <c r="G13" s="97"/>
      <c r="H13" s="97"/>
      <c r="I13" s="97"/>
    </row>
    <row r="14" spans="1:12" ht="14.5" customHeight="1" x14ac:dyDescent="0.35">
      <c r="B14" s="97"/>
      <c r="C14" s="97"/>
      <c r="D14" s="97"/>
      <c r="E14" s="97"/>
      <c r="F14" s="97"/>
      <c r="G14" s="97"/>
      <c r="H14" s="97"/>
      <c r="I14" s="97"/>
    </row>
    <row r="15" spans="1:12" ht="14.5" customHeight="1" x14ac:dyDescent="0.35">
      <c r="B15" s="97"/>
      <c r="C15" s="97"/>
      <c r="D15" s="97"/>
      <c r="E15" s="97"/>
      <c r="F15" s="97"/>
      <c r="G15" s="97"/>
      <c r="H15" s="97"/>
      <c r="I15" s="97"/>
    </row>
    <row r="16" spans="1:12" ht="14.5" customHeight="1" x14ac:dyDescent="0.35">
      <c r="B16" s="97"/>
      <c r="C16" s="97"/>
      <c r="D16" s="97"/>
      <c r="E16" s="97"/>
      <c r="F16" s="97"/>
      <c r="G16" s="97"/>
      <c r="H16" s="97"/>
      <c r="I16" s="97"/>
    </row>
    <row r="17" spans="2:9" ht="14.5" customHeight="1" x14ac:dyDescent="0.35">
      <c r="B17" s="97"/>
      <c r="C17" s="97"/>
      <c r="D17" s="97"/>
      <c r="E17" s="97"/>
      <c r="F17" s="97"/>
      <c r="G17" s="97"/>
      <c r="H17" s="97"/>
      <c r="I17" s="97"/>
    </row>
    <row r="18" spans="2:9" ht="14.5" customHeight="1" x14ac:dyDescent="0.35">
      <c r="B18" s="97"/>
      <c r="C18" s="97"/>
      <c r="D18" s="97"/>
      <c r="E18" s="97"/>
      <c r="F18" s="97"/>
      <c r="G18" s="97"/>
      <c r="H18" s="97"/>
      <c r="I18" s="97"/>
    </row>
    <row r="19" spans="2:9" ht="14.5" customHeight="1" x14ac:dyDescent="0.35">
      <c r="B19" s="97"/>
      <c r="C19" s="97"/>
      <c r="D19" s="97"/>
      <c r="E19" s="97"/>
      <c r="F19" s="97"/>
      <c r="G19" s="97"/>
      <c r="H19" s="97"/>
      <c r="I19" s="97"/>
    </row>
    <row r="20" spans="2:9" ht="14.5" customHeight="1" x14ac:dyDescent="0.35">
      <c r="B20" s="97"/>
      <c r="C20" s="97"/>
      <c r="D20" s="97"/>
      <c r="E20" s="97"/>
      <c r="F20" s="97"/>
      <c r="G20" s="97"/>
      <c r="H20" s="97"/>
      <c r="I20" s="97"/>
    </row>
    <row r="21" spans="2:9" ht="14.5" customHeight="1" x14ac:dyDescent="0.35">
      <c r="B21" s="97"/>
      <c r="C21" s="97"/>
      <c r="D21" s="97"/>
      <c r="E21" s="97"/>
      <c r="F21" s="97"/>
      <c r="G21" s="97"/>
      <c r="H21" s="97"/>
      <c r="I21" s="97"/>
    </row>
    <row r="22" spans="2:9" ht="14.5" customHeight="1" x14ac:dyDescent="0.35">
      <c r="B22" s="97"/>
      <c r="C22" s="97"/>
      <c r="D22" s="97"/>
      <c r="E22" s="97"/>
      <c r="F22" s="97"/>
      <c r="G22" s="97"/>
      <c r="H22" s="97"/>
      <c r="I22" s="97"/>
    </row>
    <row r="23" spans="2:9" ht="14.5" customHeight="1" x14ac:dyDescent="0.35">
      <c r="B23" s="97"/>
      <c r="C23" s="97"/>
      <c r="D23" s="97"/>
      <c r="E23" s="97"/>
      <c r="F23" s="97"/>
      <c r="G23" s="97"/>
      <c r="H23" s="97"/>
      <c r="I23" s="97"/>
    </row>
    <row r="24" spans="2:9" ht="14.5" customHeight="1" x14ac:dyDescent="0.35">
      <c r="B24" s="97"/>
      <c r="C24" s="97"/>
      <c r="D24" s="97"/>
      <c r="E24" s="97"/>
      <c r="F24" s="97"/>
      <c r="G24" s="97"/>
      <c r="H24" s="97"/>
      <c r="I24" s="97"/>
    </row>
    <row r="25" spans="2:9" ht="14.5" customHeight="1" x14ac:dyDescent="0.35">
      <c r="B25" s="97"/>
      <c r="C25" s="97"/>
      <c r="D25" s="97"/>
      <c r="E25" s="97"/>
      <c r="F25" s="97"/>
      <c r="G25" s="97"/>
      <c r="H25" s="97"/>
      <c r="I25" s="97"/>
    </row>
    <row r="26" spans="2:9" ht="14.5" customHeight="1" x14ac:dyDescent="0.35">
      <c r="B26" s="97"/>
      <c r="C26" s="97"/>
      <c r="D26" s="97"/>
      <c r="E26" s="97"/>
      <c r="F26" s="97"/>
      <c r="G26" s="97"/>
      <c r="H26" s="97"/>
      <c r="I26" s="97"/>
    </row>
    <row r="27" spans="2:9" ht="14.5" customHeight="1" x14ac:dyDescent="0.35">
      <c r="B27" s="97"/>
      <c r="C27" s="97"/>
      <c r="D27" s="97"/>
      <c r="E27" s="97"/>
      <c r="F27" s="97"/>
      <c r="G27" s="97"/>
      <c r="H27" s="97"/>
      <c r="I27" s="97"/>
    </row>
    <row r="28" spans="2:9" ht="14.5" customHeight="1" x14ac:dyDescent="0.35">
      <c r="B28" s="97"/>
      <c r="C28" s="97"/>
      <c r="D28" s="97"/>
      <c r="E28" s="97"/>
      <c r="F28" s="97"/>
      <c r="G28" s="97"/>
      <c r="H28" s="97"/>
      <c r="I28" s="97"/>
    </row>
    <row r="29" spans="2:9" ht="14.5" customHeight="1" x14ac:dyDescent="0.35">
      <c r="B29" s="97"/>
      <c r="C29" s="97"/>
      <c r="D29" s="97"/>
      <c r="E29" s="97"/>
      <c r="F29" s="97"/>
      <c r="G29" s="97"/>
      <c r="H29" s="97"/>
      <c r="I29" s="97"/>
    </row>
    <row r="30" spans="2:9" ht="14.5" customHeight="1" x14ac:dyDescent="0.35">
      <c r="B30" s="97"/>
      <c r="C30" s="97"/>
      <c r="D30" s="97"/>
      <c r="E30" s="97"/>
      <c r="F30" s="97"/>
      <c r="G30" s="97"/>
      <c r="H30" s="97"/>
      <c r="I30" s="97"/>
    </row>
    <row r="31" spans="2:9" ht="14.5" customHeight="1" x14ac:dyDescent="0.35">
      <c r="B31" s="97"/>
      <c r="C31" s="97"/>
      <c r="D31" s="97"/>
      <c r="E31" s="97"/>
      <c r="F31" s="97"/>
      <c r="G31" s="97"/>
      <c r="H31" s="97"/>
      <c r="I31" s="97"/>
    </row>
    <row r="32" spans="2:9" ht="14.5" customHeight="1" x14ac:dyDescent="0.35">
      <c r="B32" s="97"/>
      <c r="C32" s="97"/>
      <c r="D32" s="97"/>
      <c r="E32" s="97"/>
      <c r="F32" s="97"/>
      <c r="G32" s="97"/>
      <c r="H32" s="97"/>
      <c r="I32" s="97"/>
    </row>
    <row r="33" spans="2:9" ht="14.5" customHeight="1" x14ac:dyDescent="0.35">
      <c r="B33" s="97"/>
      <c r="C33" s="97"/>
      <c r="D33" s="97"/>
      <c r="E33" s="97"/>
      <c r="F33" s="97"/>
      <c r="G33" s="97"/>
      <c r="H33" s="97"/>
      <c r="I33" s="97"/>
    </row>
    <row r="34" spans="2:9" ht="14.5" customHeight="1" x14ac:dyDescent="0.35">
      <c r="B34" s="97"/>
      <c r="C34" s="97"/>
      <c r="D34" s="97"/>
      <c r="E34" s="97"/>
      <c r="F34" s="97"/>
      <c r="G34" s="97"/>
      <c r="H34" s="97"/>
      <c r="I34" s="97"/>
    </row>
    <row r="35" spans="2:9" ht="14.5" customHeight="1" x14ac:dyDescent="0.35">
      <c r="B35" s="97"/>
      <c r="C35" s="97"/>
      <c r="D35" s="97"/>
      <c r="E35" s="97"/>
      <c r="F35" s="97"/>
      <c r="G35" s="97"/>
      <c r="H35" s="97"/>
      <c r="I35" s="97"/>
    </row>
    <row r="36" spans="2:9" ht="14.5" customHeight="1" x14ac:dyDescent="0.35">
      <c r="B36" s="97"/>
      <c r="C36" s="97"/>
      <c r="D36" s="97"/>
      <c r="E36" s="97"/>
      <c r="F36" s="97"/>
      <c r="G36" s="97"/>
      <c r="H36" s="97"/>
      <c r="I36" s="97"/>
    </row>
    <row r="37" spans="2:9" ht="14.5" customHeight="1" x14ac:dyDescent="0.35">
      <c r="B37" s="97"/>
      <c r="C37" s="97"/>
      <c r="D37" s="97"/>
      <c r="E37" s="97"/>
      <c r="F37" s="97"/>
      <c r="G37" s="97"/>
      <c r="H37" s="97"/>
      <c r="I37" s="97"/>
    </row>
    <row r="38" spans="2:9" ht="14.5" customHeight="1" x14ac:dyDescent="0.35">
      <c r="B38" s="97"/>
      <c r="C38" s="97"/>
      <c r="D38" s="97"/>
      <c r="E38" s="97"/>
      <c r="F38" s="97"/>
      <c r="G38" s="97"/>
      <c r="H38" s="97"/>
      <c r="I38" s="97"/>
    </row>
    <row r="39" spans="2:9" ht="14.5" customHeight="1" x14ac:dyDescent="0.35">
      <c r="B39" s="97"/>
      <c r="C39" s="97"/>
      <c r="D39" s="97"/>
      <c r="E39" s="97"/>
      <c r="F39" s="97"/>
      <c r="G39" s="97"/>
      <c r="H39" s="97"/>
      <c r="I39" s="97"/>
    </row>
    <row r="40" spans="2:9" ht="14.5" customHeight="1" x14ac:dyDescent="0.35">
      <c r="B40" s="97"/>
      <c r="C40" s="97"/>
      <c r="D40" s="97"/>
      <c r="E40" s="97"/>
      <c r="F40" s="97"/>
      <c r="G40" s="97"/>
      <c r="H40" s="97"/>
      <c r="I40" s="97"/>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2"/>
  <sheetViews>
    <sheetView showGridLines="0" zoomScale="50" zoomScaleNormal="50" workbookViewId="0">
      <selection activeCell="G34" sqref="G34"/>
    </sheetView>
  </sheetViews>
  <sheetFormatPr baseColWidth="10" defaultColWidth="11.453125"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4" max="14" width="15.453125" customWidth="1"/>
    <col min="15" max="15" width="13.1796875" customWidth="1"/>
    <col min="16" max="16" width="16.81640625" style="2" customWidth="1"/>
  </cols>
  <sheetData>
    <row r="2" spans="3:16" x14ac:dyDescent="0.35">
      <c r="C2" s="98" t="s">
        <v>40</v>
      </c>
      <c r="D2" s="98"/>
      <c r="F2" s="98" t="s">
        <v>41</v>
      </c>
      <c r="G2" s="98"/>
      <c r="K2" s="98" t="s">
        <v>42</v>
      </c>
      <c r="L2" s="98"/>
      <c r="N2" t="s">
        <v>43</v>
      </c>
      <c r="O2">
        <v>0</v>
      </c>
      <c r="P2">
        <v>1</v>
      </c>
    </row>
    <row r="3" spans="3:16" x14ac:dyDescent="0.35">
      <c r="C3">
        <v>1</v>
      </c>
      <c r="D3" t="s">
        <v>44</v>
      </c>
      <c r="E3" t="s">
        <v>45</v>
      </c>
      <c r="F3">
        <v>1</v>
      </c>
      <c r="G3" t="s">
        <v>46</v>
      </c>
      <c r="K3">
        <v>1</v>
      </c>
      <c r="L3" t="s">
        <v>47</v>
      </c>
      <c r="N3" t="s">
        <v>48</v>
      </c>
      <c r="O3" t="s">
        <v>49</v>
      </c>
      <c r="P3">
        <v>100</v>
      </c>
    </row>
    <row r="4" spans="3:16" x14ac:dyDescent="0.35">
      <c r="C4">
        <v>2</v>
      </c>
      <c r="D4" t="s">
        <v>50</v>
      </c>
      <c r="E4" t="s">
        <v>51</v>
      </c>
      <c r="F4">
        <v>2</v>
      </c>
      <c r="G4" t="s">
        <v>48</v>
      </c>
      <c r="K4">
        <v>2</v>
      </c>
      <c r="L4" t="s">
        <v>52</v>
      </c>
      <c r="N4">
        <v>0</v>
      </c>
      <c r="O4" t="s">
        <v>53</v>
      </c>
      <c r="P4">
        <v>9.3599621841658998</v>
      </c>
    </row>
    <row r="5" spans="3:16" x14ac:dyDescent="0.35">
      <c r="C5">
        <v>3</v>
      </c>
      <c r="D5" t="s">
        <v>54</v>
      </c>
      <c r="E5" t="s">
        <v>55</v>
      </c>
      <c r="F5">
        <v>3</v>
      </c>
      <c r="G5" t="s">
        <v>56</v>
      </c>
      <c r="K5">
        <v>3</v>
      </c>
      <c r="L5" t="s">
        <v>57</v>
      </c>
      <c r="N5">
        <v>0</v>
      </c>
      <c r="O5" t="s">
        <v>58</v>
      </c>
      <c r="P5">
        <v>13.119811137049526</v>
      </c>
    </row>
    <row r="6" spans="3:16" x14ac:dyDescent="0.35">
      <c r="C6">
        <v>4</v>
      </c>
      <c r="D6" t="s">
        <v>59</v>
      </c>
      <c r="E6" t="s">
        <v>60</v>
      </c>
      <c r="F6">
        <v>4</v>
      </c>
      <c r="G6" t="s">
        <v>61</v>
      </c>
      <c r="N6">
        <v>0</v>
      </c>
      <c r="O6" t="s">
        <v>62</v>
      </c>
      <c r="P6">
        <v>15.620092695424677</v>
      </c>
    </row>
    <row r="7" spans="3:16" x14ac:dyDescent="0.35">
      <c r="C7">
        <v>5</v>
      </c>
      <c r="D7" t="s">
        <v>63</v>
      </c>
      <c r="E7" t="s">
        <v>64</v>
      </c>
      <c r="F7">
        <v>5</v>
      </c>
      <c r="G7" t="s">
        <v>65</v>
      </c>
      <c r="N7">
        <v>0</v>
      </c>
      <c r="O7" t="s">
        <v>66</v>
      </c>
      <c r="P7">
        <v>20.500042728963976</v>
      </c>
    </row>
    <row r="8" spans="3:16" x14ac:dyDescent="0.35">
      <c r="C8">
        <v>6</v>
      </c>
      <c r="D8" t="s">
        <v>67</v>
      </c>
      <c r="E8" t="s">
        <v>68</v>
      </c>
      <c r="F8">
        <v>6</v>
      </c>
      <c r="G8" t="s">
        <v>69</v>
      </c>
      <c r="N8">
        <v>0</v>
      </c>
      <c r="O8" t="s">
        <v>70</v>
      </c>
      <c r="P8">
        <v>13.520169970535633</v>
      </c>
    </row>
    <row r="9" spans="3:16" x14ac:dyDescent="0.35">
      <c r="C9">
        <v>7</v>
      </c>
      <c r="D9" t="s">
        <v>71</v>
      </c>
      <c r="E9" t="s">
        <v>72</v>
      </c>
      <c r="N9">
        <v>0</v>
      </c>
      <c r="O9" t="s">
        <v>73</v>
      </c>
      <c r="P9">
        <v>9.5400552268084535</v>
      </c>
    </row>
    <row r="10" spans="3:16" x14ac:dyDescent="0.35">
      <c r="C10">
        <v>8</v>
      </c>
      <c r="D10" t="s">
        <v>74</v>
      </c>
      <c r="E10" t="s">
        <v>75</v>
      </c>
      <c r="N10">
        <v>0</v>
      </c>
      <c r="O10" t="s">
        <v>76</v>
      </c>
      <c r="P10">
        <v>9.3000490488629488</v>
      </c>
    </row>
    <row r="11" spans="3:16" x14ac:dyDescent="0.35">
      <c r="C11">
        <v>9</v>
      </c>
      <c r="D11" t="s">
        <v>77</v>
      </c>
      <c r="E11" t="s">
        <v>57</v>
      </c>
      <c r="N11">
        <v>0</v>
      </c>
      <c r="O11" t="s">
        <v>78</v>
      </c>
      <c r="P11">
        <v>9.0398168846378493</v>
      </c>
    </row>
    <row r="12" spans="3:16" x14ac:dyDescent="0.35">
      <c r="C12">
        <v>10</v>
      </c>
      <c r="D12" t="s">
        <v>79</v>
      </c>
      <c r="E12" t="s">
        <v>80</v>
      </c>
      <c r="N12">
        <v>0</v>
      </c>
      <c r="O12" t="s">
        <v>81</v>
      </c>
      <c r="P12">
        <v>6.0301442185477825</v>
      </c>
    </row>
    <row r="13" spans="3:16" x14ac:dyDescent="0.35">
      <c r="C13">
        <v>11</v>
      </c>
      <c r="D13" t="s">
        <v>82</v>
      </c>
      <c r="E13" t="s">
        <v>83</v>
      </c>
      <c r="N13">
        <v>0</v>
      </c>
      <c r="O13" t="s">
        <v>84</v>
      </c>
      <c r="P13">
        <v>6.8404670261101117</v>
      </c>
    </row>
    <row r="14" spans="3:16" x14ac:dyDescent="0.35">
      <c r="N14">
        <v>0</v>
      </c>
      <c r="O14" t="s">
        <v>85</v>
      </c>
      <c r="P14">
        <v>8.2667242675976826</v>
      </c>
    </row>
    <row r="15" spans="3:16" x14ac:dyDescent="0.35">
      <c r="N15">
        <v>0</v>
      </c>
      <c r="O15" t="s">
        <v>86</v>
      </c>
      <c r="P15">
        <v>18.352870352662652</v>
      </c>
    </row>
    <row r="16" spans="3:16" x14ac:dyDescent="0.35">
      <c r="N16">
        <v>0</v>
      </c>
      <c r="O16" t="s">
        <v>87</v>
      </c>
      <c r="P16">
        <v>20.23978997019303</v>
      </c>
    </row>
    <row r="17" spans="14:16" x14ac:dyDescent="0.35">
      <c r="N17">
        <v>0</v>
      </c>
      <c r="O17" t="s">
        <v>88</v>
      </c>
      <c r="P17">
        <v>10.298051206282512</v>
      </c>
    </row>
    <row r="18" spans="14:16" x14ac:dyDescent="0.35">
      <c r="N18">
        <v>0</v>
      </c>
      <c r="O18" t="s">
        <v>89</v>
      </c>
      <c r="P18">
        <v>12.694672658593841</v>
      </c>
    </row>
    <row r="19" spans="14:16" x14ac:dyDescent="0.35">
      <c r="N19">
        <v>0</v>
      </c>
      <c r="O19" t="s">
        <v>90</v>
      </c>
      <c r="P19">
        <v>17.2772733933867</v>
      </c>
    </row>
    <row r="20" spans="14:16" x14ac:dyDescent="0.35">
      <c r="N20">
        <v>0</v>
      </c>
      <c r="O20" t="s">
        <v>91</v>
      </c>
      <c r="P20">
        <v>6.997466423388202</v>
      </c>
    </row>
    <row r="21" spans="14:16" x14ac:dyDescent="0.35">
      <c r="N21">
        <v>0</v>
      </c>
      <c r="O21" t="s">
        <v>92</v>
      </c>
      <c r="P21">
        <v>6.7738464152954325</v>
      </c>
    </row>
    <row r="22" spans="14:16" x14ac:dyDescent="0.35">
      <c r="N22">
        <v>0</v>
      </c>
      <c r="O22" t="s">
        <v>93</v>
      </c>
      <c r="P22">
        <v>14.344474307642358</v>
      </c>
    </row>
    <row r="23" spans="14:16" x14ac:dyDescent="0.35">
      <c r="N23">
        <v>0</v>
      </c>
      <c r="O23" t="s">
        <v>94</v>
      </c>
      <c r="P23">
        <v>28.880961625267481</v>
      </c>
    </row>
    <row r="24" spans="14:16" x14ac:dyDescent="0.35">
      <c r="N24">
        <v>0</v>
      </c>
      <c r="O24" t="s">
        <v>95</v>
      </c>
      <c r="P24">
        <v>19.901301097318981</v>
      </c>
    </row>
    <row r="25" spans="14:16" x14ac:dyDescent="0.35">
      <c r="N25">
        <v>0</v>
      </c>
      <c r="O25" t="s">
        <v>96</v>
      </c>
      <c r="P25">
        <v>23.101944362749688</v>
      </c>
    </row>
    <row r="26" spans="14:16" x14ac:dyDescent="0.35">
      <c r="N26">
        <v>0</v>
      </c>
      <c r="O26" t="s">
        <v>97</v>
      </c>
      <c r="P26">
        <v>21.507795496376829</v>
      </c>
    </row>
    <row r="27" spans="14:16" x14ac:dyDescent="0.35">
      <c r="N27">
        <v>0</v>
      </c>
      <c r="O27" t="s">
        <v>98</v>
      </c>
      <c r="P27">
        <v>33.017193829051692</v>
      </c>
    </row>
    <row r="28" spans="14:16" x14ac:dyDescent="0.35">
      <c r="N28">
        <v>0</v>
      </c>
      <c r="O28" t="s">
        <v>99</v>
      </c>
      <c r="P28">
        <v>26.298805040906771</v>
      </c>
    </row>
    <row r="29" spans="14:16" x14ac:dyDescent="0.35">
      <c r="N29">
        <v>0</v>
      </c>
      <c r="O29" t="s">
        <v>100</v>
      </c>
      <c r="P29">
        <v>19.176202911878185</v>
      </c>
    </row>
    <row r="30" spans="14:16" x14ac:dyDescent="0.35">
      <c r="N30">
        <v>0</v>
      </c>
      <c r="O30" t="s">
        <v>101</v>
      </c>
      <c r="P30">
        <v>49.600446579335028</v>
      </c>
    </row>
    <row r="31" spans="14:16" x14ac:dyDescent="0.35">
      <c r="N31">
        <v>0</v>
      </c>
      <c r="O31" t="s">
        <v>102</v>
      </c>
      <c r="P31">
        <v>50.399571359898232</v>
      </c>
    </row>
    <row r="32" spans="14:16" x14ac:dyDescent="0.35">
      <c r="P32"/>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68"/>
  <sheetViews>
    <sheetView showGridLines="0" zoomScale="70" zoomScaleNormal="70" workbookViewId="0">
      <pane xSplit="3" ySplit="2" topLeftCell="D3" activePane="bottomRight" state="frozen"/>
      <selection pane="topRight" activeCell="O2" sqref="O2:P32"/>
      <selection pane="bottomLeft" activeCell="O2" sqref="O2:P32"/>
      <selection pane="bottomRight" activeCell="M18" sqref="M18"/>
    </sheetView>
  </sheetViews>
  <sheetFormatPr baseColWidth="10" defaultColWidth="11.453125" defaultRowHeight="14.5" x14ac:dyDescent="0.35"/>
  <cols>
    <col min="1" max="1" width="48.81640625" style="23" bestFit="1" customWidth="1"/>
    <col min="2" max="2" width="28.81640625" style="23" customWidth="1"/>
    <col min="3" max="3" width="22" style="23" bestFit="1" customWidth="1"/>
    <col min="4" max="11" width="14.1796875" style="24" bestFit="1" customWidth="1"/>
    <col min="12" max="12" width="14.1796875" style="90" bestFit="1" customWidth="1"/>
    <col min="13" max="16384" width="11.453125" style="23"/>
  </cols>
  <sheetData>
    <row r="2" spans="1:15" x14ac:dyDescent="0.35">
      <c r="B2" s="23">
        <v>0</v>
      </c>
      <c r="C2" s="23">
        <v>0</v>
      </c>
      <c r="D2" s="24" t="s">
        <v>103</v>
      </c>
      <c r="E2" s="24" t="s">
        <v>104</v>
      </c>
      <c r="F2" s="53" t="s">
        <v>105</v>
      </c>
      <c r="G2" s="53" t="s">
        <v>106</v>
      </c>
      <c r="H2" s="53" t="s">
        <v>107</v>
      </c>
      <c r="I2" s="53" t="s">
        <v>108</v>
      </c>
      <c r="J2" s="53" t="s">
        <v>109</v>
      </c>
      <c r="K2" s="53" t="s">
        <v>110</v>
      </c>
      <c r="L2" s="89" t="s">
        <v>111</v>
      </c>
      <c r="M2"/>
    </row>
    <row r="3" spans="1:15" x14ac:dyDescent="0.35">
      <c r="A3" s="23" t="str">
        <f>B3&amp;C3</f>
        <v>VOLUMEN (miles Consumiciones)TotalAlimentacion</v>
      </c>
      <c r="B3" s="23" t="s">
        <v>45</v>
      </c>
      <c r="C3" s="23" t="s">
        <v>46</v>
      </c>
      <c r="D3" s="24">
        <v>2820189</v>
      </c>
      <c r="E3" s="24">
        <v>4295303</v>
      </c>
      <c r="F3" s="24">
        <v>2958935</v>
      </c>
      <c r="G3" s="24">
        <v>2798108</v>
      </c>
      <c r="H3" s="24">
        <v>3066339</v>
      </c>
      <c r="I3" s="24">
        <v>4279142</v>
      </c>
      <c r="J3" s="24">
        <v>2924739</v>
      </c>
      <c r="K3" s="24">
        <v>2823604</v>
      </c>
      <c r="L3" s="90">
        <v>2978165</v>
      </c>
      <c r="M3" s="24"/>
      <c r="N3" s="24"/>
      <c r="O3" s="24"/>
    </row>
    <row r="4" spans="1:15" x14ac:dyDescent="0.35">
      <c r="A4" s="23" t="str">
        <f>B3&amp;C4</f>
        <v>VOLUMEN (miles Consumiciones).T.Alimentos TOTAL ING</v>
      </c>
      <c r="B4" s="23">
        <v>0</v>
      </c>
      <c r="C4" s="23" t="s">
        <v>48</v>
      </c>
      <c r="D4" s="24">
        <v>1125554</v>
      </c>
      <c r="E4" s="24">
        <v>1679638</v>
      </c>
      <c r="F4" s="24">
        <v>1165433</v>
      </c>
      <c r="G4" s="24">
        <v>1112333</v>
      </c>
      <c r="H4" s="24">
        <v>1200164</v>
      </c>
      <c r="I4" s="24">
        <v>1673749</v>
      </c>
      <c r="J4" s="24">
        <v>1160309</v>
      </c>
      <c r="K4" s="24">
        <v>1120755</v>
      </c>
      <c r="L4" s="90">
        <v>1183457</v>
      </c>
      <c r="M4" s="24"/>
      <c r="N4" s="24"/>
      <c r="O4" s="24"/>
    </row>
    <row r="5" spans="1:15" x14ac:dyDescent="0.35">
      <c r="A5" s="23" t="str">
        <f>B3&amp;C5</f>
        <v>VOLUMEN (miles Consumiciones)Total Bebidas</v>
      </c>
      <c r="B5" s="23">
        <v>0</v>
      </c>
      <c r="C5" s="23" t="s">
        <v>56</v>
      </c>
      <c r="D5" s="24">
        <v>1562208</v>
      </c>
      <c r="E5" s="24">
        <v>2449214</v>
      </c>
      <c r="F5" s="24">
        <v>1643097</v>
      </c>
      <c r="G5" s="24">
        <v>1549806</v>
      </c>
      <c r="H5" s="24">
        <v>1724785</v>
      </c>
      <c r="I5" s="24">
        <v>2428685</v>
      </c>
      <c r="J5" s="24">
        <v>1637289</v>
      </c>
      <c r="K5" s="24">
        <v>1574289</v>
      </c>
      <c r="L5" s="90">
        <v>1665371</v>
      </c>
      <c r="M5" s="24"/>
      <c r="N5" s="24"/>
      <c r="O5" s="24"/>
    </row>
    <row r="6" spans="1:15" x14ac:dyDescent="0.35">
      <c r="A6" s="23" t="str">
        <f>B3&amp;C6</f>
        <v>VOLUMEN (miles Consumiciones)Total Bebidas Frias</v>
      </c>
      <c r="B6" s="23">
        <v>0</v>
      </c>
      <c r="C6" s="23" t="s">
        <v>61</v>
      </c>
      <c r="D6" s="24">
        <v>945490.7</v>
      </c>
      <c r="E6" s="24">
        <v>1620796</v>
      </c>
      <c r="F6" s="24">
        <v>969460.8</v>
      </c>
      <c r="G6" s="24">
        <v>870627.5</v>
      </c>
      <c r="H6" s="24">
        <v>1076896</v>
      </c>
      <c r="I6" s="24">
        <v>1619811</v>
      </c>
      <c r="J6" s="24">
        <v>961533.4</v>
      </c>
      <c r="K6" s="24">
        <v>881584.7</v>
      </c>
      <c r="L6" s="90">
        <v>1016212</v>
      </c>
      <c r="M6" s="24"/>
      <c r="N6" s="24"/>
      <c r="O6" s="24"/>
    </row>
    <row r="7" spans="1:15" x14ac:dyDescent="0.35">
      <c r="A7" s="23" t="str">
        <f>B3&amp;C7</f>
        <v>VOLUMEN (miles Consumiciones)Total Bebidas Calientes</v>
      </c>
      <c r="B7" s="23">
        <v>0</v>
      </c>
      <c r="C7" s="23" t="s">
        <v>65</v>
      </c>
      <c r="D7" s="24">
        <v>616717.6</v>
      </c>
      <c r="E7" s="24">
        <v>828418</v>
      </c>
      <c r="F7" s="24">
        <v>673636.5</v>
      </c>
      <c r="G7" s="24">
        <v>679178.7</v>
      </c>
      <c r="H7" s="24">
        <v>647888.80000000005</v>
      </c>
      <c r="I7" s="24">
        <v>808874.4</v>
      </c>
      <c r="J7" s="24">
        <v>675755.8</v>
      </c>
      <c r="K7" s="24">
        <v>692704.1</v>
      </c>
      <c r="L7" s="90">
        <v>649159</v>
      </c>
      <c r="M7" s="24"/>
      <c r="N7" s="24"/>
      <c r="O7" s="24"/>
    </row>
    <row r="8" spans="1:15" x14ac:dyDescent="0.35">
      <c r="A8" s="23" t="str">
        <f>B3&amp;C8</f>
        <v>VOLUMEN (miles Consumiciones)Total Aperitivos</v>
      </c>
      <c r="B8" s="23">
        <v>0</v>
      </c>
      <c r="C8" s="23" t="s">
        <v>69</v>
      </c>
      <c r="D8" s="24">
        <v>132427</v>
      </c>
      <c r="E8" s="24">
        <v>166451.20000000001</v>
      </c>
      <c r="F8" s="24">
        <v>150404.79999999999</v>
      </c>
      <c r="G8" s="24">
        <v>135968.6</v>
      </c>
      <c r="H8" s="24">
        <v>141390.29999999999</v>
      </c>
      <c r="I8" s="24">
        <v>176707.3</v>
      </c>
      <c r="J8" s="24">
        <v>127141</v>
      </c>
      <c r="K8" s="24">
        <v>128559.8</v>
      </c>
      <c r="L8" s="90">
        <v>129336.8</v>
      </c>
      <c r="M8" s="24"/>
      <c r="N8" s="24"/>
      <c r="O8" s="24"/>
    </row>
    <row r="9" spans="1:15" x14ac:dyDescent="0.35">
      <c r="A9" s="23" t="str">
        <f>B9&amp;C9</f>
        <v>VOLUMEN (Miles kg ó litros)TotalAlimentacion</v>
      </c>
      <c r="B9" s="23" t="s">
        <v>51</v>
      </c>
      <c r="C9" s="23" t="s">
        <v>46</v>
      </c>
      <c r="D9" s="24">
        <v>835904.72793421999</v>
      </c>
      <c r="E9" s="24">
        <v>1385145.1496654099</v>
      </c>
      <c r="F9" s="24">
        <v>874500.68859992502</v>
      </c>
      <c r="G9" s="24">
        <v>798367.33052221499</v>
      </c>
      <c r="H9" s="24">
        <v>930556.88008042006</v>
      </c>
      <c r="I9" s="24">
        <v>1362440.1828817201</v>
      </c>
      <c r="J9" s="24">
        <v>867845.35982914898</v>
      </c>
      <c r="K9" s="24">
        <v>813026.44209205697</v>
      </c>
      <c r="L9" s="90">
        <v>895537.22415479005</v>
      </c>
      <c r="M9" s="24"/>
      <c r="N9" s="24"/>
      <c r="O9" s="24"/>
    </row>
    <row r="10" spans="1:15" x14ac:dyDescent="0.35">
      <c r="A10" s="23" t="str">
        <f>B9&amp;C10</f>
        <v>VOLUMEN (Miles kg ó litros).T.Alimentos TOTAL ING</v>
      </c>
      <c r="B10" s="23">
        <v>0</v>
      </c>
      <c r="C10" s="23" t="s">
        <v>48</v>
      </c>
      <c r="D10" s="24">
        <v>348035.86831796</v>
      </c>
      <c r="E10" s="24">
        <v>524045.89941087004</v>
      </c>
      <c r="F10" s="24">
        <v>360622.09106693999</v>
      </c>
      <c r="G10" s="24">
        <v>338247.65906132502</v>
      </c>
      <c r="H10" s="24">
        <v>378061.87424475502</v>
      </c>
      <c r="I10" s="24">
        <v>511323.13734304998</v>
      </c>
      <c r="J10" s="24">
        <v>361450.75551605999</v>
      </c>
      <c r="K10" s="24">
        <v>343538.56418877002</v>
      </c>
      <c r="L10" s="90">
        <v>361707.51214474998</v>
      </c>
      <c r="M10" s="24"/>
      <c r="N10" s="24"/>
      <c r="O10" s="24"/>
    </row>
    <row r="11" spans="1:15" x14ac:dyDescent="0.35">
      <c r="A11" s="23" t="str">
        <f>B9&amp;C11</f>
        <v>VOLUMEN (Miles kg ó litros)Total Bebidas</v>
      </c>
      <c r="B11" s="23">
        <v>0</v>
      </c>
      <c r="C11" s="23" t="s">
        <v>56</v>
      </c>
      <c r="D11" s="24">
        <v>475092.87953580997</v>
      </c>
      <c r="E11" s="24">
        <v>844068.19216600002</v>
      </c>
      <c r="F11" s="24">
        <v>497981.31125875999</v>
      </c>
      <c r="G11" s="24">
        <v>447284.52856523002</v>
      </c>
      <c r="H11" s="24">
        <v>538759.01486687502</v>
      </c>
      <c r="I11" s="24">
        <v>833162.12294439995</v>
      </c>
      <c r="J11" s="24">
        <v>492934.44096091902</v>
      </c>
      <c r="K11" s="24">
        <v>456416.74836996698</v>
      </c>
      <c r="L11" s="90">
        <v>520448.64909820003</v>
      </c>
      <c r="M11" s="24"/>
      <c r="N11" s="24"/>
      <c r="O11" s="24"/>
    </row>
    <row r="12" spans="1:15" x14ac:dyDescent="0.35">
      <c r="A12" s="23" t="str">
        <f>B9&amp;C12</f>
        <v>VOLUMEN (Miles kg ó litros)Total Bebidas Frias</v>
      </c>
      <c r="B12" s="23">
        <v>0</v>
      </c>
      <c r="C12" s="23" t="s">
        <v>61</v>
      </c>
      <c r="D12" s="24">
        <v>413198.65535581001</v>
      </c>
      <c r="E12" s="24">
        <v>761216.80929349991</v>
      </c>
      <c r="F12" s="24">
        <v>429075.45016876003</v>
      </c>
      <c r="G12" s="24">
        <v>377629.15470522997</v>
      </c>
      <c r="H12" s="24">
        <v>473946.39049687498</v>
      </c>
      <c r="I12" s="24">
        <v>752876.44292190007</v>
      </c>
      <c r="J12" s="24">
        <v>424327.86581091897</v>
      </c>
      <c r="K12" s="24">
        <v>385923.238724967</v>
      </c>
      <c r="L12" s="90">
        <v>454653.51651320001</v>
      </c>
      <c r="M12" s="24"/>
      <c r="N12" s="24"/>
      <c r="O12" s="24"/>
    </row>
    <row r="13" spans="1:15" x14ac:dyDescent="0.35">
      <c r="A13" s="23" t="str">
        <f>B9&amp;C13</f>
        <v>VOLUMEN (Miles kg ó litros)Total Bebidas Calientes</v>
      </c>
      <c r="B13" s="23">
        <v>0</v>
      </c>
      <c r="C13" s="23" t="s">
        <v>65</v>
      </c>
      <c r="D13" s="24">
        <v>61894.224179999997</v>
      </c>
      <c r="E13" s="24">
        <v>82851.382872500006</v>
      </c>
      <c r="F13" s="24">
        <v>68905.861090000006</v>
      </c>
      <c r="G13" s="24">
        <v>69655.373859999992</v>
      </c>
      <c r="H13" s="24">
        <v>64812.624369999998</v>
      </c>
      <c r="I13" s="24">
        <v>80285.68002249999</v>
      </c>
      <c r="J13" s="24">
        <v>68606.575150000004</v>
      </c>
      <c r="K13" s="24">
        <v>70493.509644999998</v>
      </c>
      <c r="L13" s="90">
        <v>65795.132584999999</v>
      </c>
      <c r="M13" s="24"/>
      <c r="N13" s="24"/>
      <c r="O13" s="24"/>
    </row>
    <row r="14" spans="1:15" x14ac:dyDescent="0.35">
      <c r="A14" s="23" t="str">
        <f>B9&amp;C14</f>
        <v>VOLUMEN (Miles kg ó litros)Total Aperitivos</v>
      </c>
      <c r="B14" s="23">
        <v>0</v>
      </c>
      <c r="C14" s="23" t="s">
        <v>69</v>
      </c>
      <c r="D14" s="24">
        <v>12775.980080450001</v>
      </c>
      <c r="E14" s="24">
        <v>17031.058088539998</v>
      </c>
      <c r="F14" s="24">
        <v>15897.286274225</v>
      </c>
      <c r="G14" s="24">
        <v>12835.142895659999</v>
      </c>
      <c r="H14" s="24">
        <v>13735.99096879</v>
      </c>
      <c r="I14" s="24">
        <v>17954.92259427</v>
      </c>
      <c r="J14" s="24">
        <v>13460.163352170001</v>
      </c>
      <c r="K14" s="24">
        <v>13071.12953332</v>
      </c>
      <c r="L14" s="90">
        <v>13381.062911839999</v>
      </c>
      <c r="M14" s="24"/>
      <c r="N14" s="24"/>
      <c r="O14" s="24"/>
    </row>
    <row r="15" spans="1:15" x14ac:dyDescent="0.35">
      <c r="A15" s="23" t="str">
        <f>B15&amp;C15</f>
        <v>VALOR (Miles Euros)TotalAlimentacion</v>
      </c>
      <c r="B15" s="23" t="s">
        <v>55</v>
      </c>
      <c r="C15" s="23" t="s">
        <v>46</v>
      </c>
      <c r="D15" s="24">
        <v>6870273</v>
      </c>
      <c r="E15" s="24">
        <v>10926120</v>
      </c>
      <c r="F15" s="24">
        <v>7507075</v>
      </c>
      <c r="G15" s="24">
        <v>7019662</v>
      </c>
      <c r="H15" s="24">
        <v>7866381</v>
      </c>
      <c r="I15" s="24">
        <v>11317480</v>
      </c>
      <c r="J15" s="24">
        <v>7683581</v>
      </c>
      <c r="K15" s="24">
        <v>7421954</v>
      </c>
      <c r="L15" s="90">
        <v>8045330</v>
      </c>
      <c r="M15" s="24"/>
      <c r="N15" s="24"/>
      <c r="O15" s="24"/>
    </row>
    <row r="16" spans="1:15" x14ac:dyDescent="0.35">
      <c r="A16" s="23" t="str">
        <f>B15&amp;C16</f>
        <v>VALOR (Miles Euros).T.Alimentos TOTAL ING</v>
      </c>
      <c r="B16" s="23">
        <v>0</v>
      </c>
      <c r="C16" s="23" t="s">
        <v>48</v>
      </c>
      <c r="D16" s="24">
        <v>4416219</v>
      </c>
      <c r="E16" s="24">
        <v>7007703</v>
      </c>
      <c r="F16" s="24">
        <v>4828228</v>
      </c>
      <c r="G16" s="24">
        <v>4582942</v>
      </c>
      <c r="H16" s="24">
        <v>5081179</v>
      </c>
      <c r="I16" s="24">
        <v>7308574</v>
      </c>
      <c r="J16" s="24">
        <v>4983241</v>
      </c>
      <c r="K16" s="24">
        <v>4871278</v>
      </c>
      <c r="L16" s="90">
        <v>5290586</v>
      </c>
      <c r="M16" s="24"/>
      <c r="N16" s="24"/>
      <c r="O16" s="24"/>
    </row>
    <row r="17" spans="1:15" x14ac:dyDescent="0.35">
      <c r="A17" s="23" t="str">
        <f>B15&amp;C17</f>
        <v>VALOR (Miles Euros)Total Bebidas</v>
      </c>
      <c r="B17" s="23">
        <v>0</v>
      </c>
      <c r="C17" s="23" t="s">
        <v>56</v>
      </c>
      <c r="D17" s="24">
        <v>2343830</v>
      </c>
      <c r="E17" s="24">
        <v>3767679</v>
      </c>
      <c r="F17" s="24">
        <v>2548904</v>
      </c>
      <c r="G17" s="24">
        <v>2319850</v>
      </c>
      <c r="H17" s="24">
        <v>2668799</v>
      </c>
      <c r="I17" s="24">
        <v>3851656</v>
      </c>
      <c r="J17" s="24">
        <v>2584620</v>
      </c>
      <c r="K17" s="24">
        <v>2432348</v>
      </c>
      <c r="L17" s="90">
        <v>2638830</v>
      </c>
      <c r="M17" s="24"/>
      <c r="N17" s="24"/>
      <c r="O17" s="24"/>
    </row>
    <row r="18" spans="1:15" x14ac:dyDescent="0.35">
      <c r="A18" s="23" t="str">
        <f>B15&amp;C18</f>
        <v>VALOR (Miles Euros)Total Bebidas Frias</v>
      </c>
      <c r="B18" s="23">
        <v>0</v>
      </c>
      <c r="C18" s="23" t="s">
        <v>61</v>
      </c>
      <c r="D18" s="24">
        <v>1656740</v>
      </c>
      <c r="E18" s="24">
        <v>2841997</v>
      </c>
      <c r="F18" s="24">
        <v>1787645</v>
      </c>
      <c r="G18" s="24">
        <v>1550715</v>
      </c>
      <c r="H18" s="24">
        <v>1934145</v>
      </c>
      <c r="I18" s="24">
        <v>2930854</v>
      </c>
      <c r="J18" s="24">
        <v>1806169</v>
      </c>
      <c r="K18" s="24">
        <v>1637878</v>
      </c>
      <c r="L18" s="90">
        <v>1895872</v>
      </c>
      <c r="M18" s="24"/>
      <c r="N18" s="24"/>
      <c r="O18" s="24"/>
    </row>
    <row r="19" spans="1:15" x14ac:dyDescent="0.35">
      <c r="A19" s="23" t="str">
        <f>B15&amp;C19</f>
        <v>VALOR (Miles Euros)Total Bebidas Calientes</v>
      </c>
      <c r="B19" s="23">
        <v>0</v>
      </c>
      <c r="C19" s="23" t="s">
        <v>65</v>
      </c>
      <c r="D19" s="24">
        <v>687090</v>
      </c>
      <c r="E19" s="24">
        <v>925682.9</v>
      </c>
      <c r="F19" s="24">
        <v>761259.3</v>
      </c>
      <c r="G19" s="24">
        <v>769135.2</v>
      </c>
      <c r="H19" s="24">
        <v>734654</v>
      </c>
      <c r="I19" s="24">
        <v>920801.3</v>
      </c>
      <c r="J19" s="24">
        <v>778450.8</v>
      </c>
      <c r="K19" s="24">
        <v>794469.4</v>
      </c>
      <c r="L19" s="90">
        <v>742958</v>
      </c>
      <c r="M19" s="24"/>
      <c r="N19" s="24"/>
      <c r="O19" s="24"/>
    </row>
    <row r="20" spans="1:15" x14ac:dyDescent="0.35">
      <c r="A20" s="23" t="str">
        <f>B15&amp;C20</f>
        <v>VALOR (Miles Euros)Total Aperitivos</v>
      </c>
      <c r="B20" s="23">
        <v>0</v>
      </c>
      <c r="C20" s="23" t="s">
        <v>69</v>
      </c>
      <c r="D20" s="24">
        <v>110223.3</v>
      </c>
      <c r="E20" s="24">
        <v>150733.4</v>
      </c>
      <c r="F20" s="24">
        <v>129942.5</v>
      </c>
      <c r="G20" s="24">
        <v>116870.1</v>
      </c>
      <c r="H20" s="24">
        <v>116403.6</v>
      </c>
      <c r="I20" s="24">
        <v>157255.20000000001</v>
      </c>
      <c r="J20" s="24">
        <v>115721.2</v>
      </c>
      <c r="K20" s="24">
        <v>118328.4</v>
      </c>
      <c r="L20" s="90">
        <v>115915</v>
      </c>
      <c r="M20" s="24"/>
      <c r="N20" s="24"/>
      <c r="O20" s="24"/>
    </row>
    <row r="21" spans="1:15" x14ac:dyDescent="0.35">
      <c r="A21" s="23" t="str">
        <f>B21&amp;C21</f>
        <v>PENETRACION (%)TotalAlimentacion</v>
      </c>
      <c r="B21" s="23" t="s">
        <v>60</v>
      </c>
      <c r="C21" s="23" t="s">
        <v>46</v>
      </c>
      <c r="D21" s="24">
        <v>90.408159999999995</v>
      </c>
      <c r="E21" s="24">
        <v>93.260189999999994</v>
      </c>
      <c r="F21" s="24">
        <v>92.093369999999993</v>
      </c>
      <c r="G21" s="24">
        <v>91.785020000000003</v>
      </c>
      <c r="H21" s="24">
        <v>92.633790000000005</v>
      </c>
      <c r="I21" s="24">
        <v>93.602230000000006</v>
      </c>
      <c r="J21" s="24">
        <v>91.155900000000003</v>
      </c>
      <c r="K21" s="24">
        <v>92.113370000000003</v>
      </c>
      <c r="L21" s="90">
        <v>92.358140000000006</v>
      </c>
      <c r="M21" s="24"/>
      <c r="N21" s="24"/>
      <c r="O21" s="24"/>
    </row>
    <row r="22" spans="1:15" x14ac:dyDescent="0.35">
      <c r="A22" s="23" t="str">
        <f>B21&amp;C22</f>
        <v>PENETRACION (%).T.Alimentos TOTAL ING</v>
      </c>
      <c r="B22" s="23">
        <v>0</v>
      </c>
      <c r="C22" s="23" t="s">
        <v>48</v>
      </c>
      <c r="D22" s="24">
        <v>79.049189999999996</v>
      </c>
      <c r="E22" s="24">
        <v>83.800340000000006</v>
      </c>
      <c r="F22" s="24">
        <v>81.340059999999994</v>
      </c>
      <c r="G22" s="24">
        <v>80.427350000000004</v>
      </c>
      <c r="H22" s="24">
        <v>82.009720000000002</v>
      </c>
      <c r="I22" s="24">
        <v>84.283869999999993</v>
      </c>
      <c r="J22" s="24">
        <v>80.396749999999997</v>
      </c>
      <c r="K22" s="24">
        <v>81.110339999999994</v>
      </c>
      <c r="L22" s="90">
        <v>82.124020000000002</v>
      </c>
      <c r="M22" s="24"/>
      <c r="N22" s="24"/>
      <c r="O22" s="24"/>
    </row>
    <row r="23" spans="1:15" x14ac:dyDescent="0.35">
      <c r="A23" s="23" t="str">
        <f>B21&amp;C23</f>
        <v>PENETRACION (%)Total Bebidas</v>
      </c>
      <c r="B23" s="23">
        <v>0</v>
      </c>
      <c r="C23" s="23" t="s">
        <v>56</v>
      </c>
      <c r="D23" s="24">
        <v>86.46951</v>
      </c>
      <c r="E23" s="24">
        <v>90.338899999999995</v>
      </c>
      <c r="F23" s="24">
        <v>88.326909999999998</v>
      </c>
      <c r="G23" s="24">
        <v>86.822429999999997</v>
      </c>
      <c r="H23" s="24">
        <v>88.781869999999998</v>
      </c>
      <c r="I23" s="24">
        <v>90.626649999999998</v>
      </c>
      <c r="J23" s="24">
        <v>87.686499999999995</v>
      </c>
      <c r="K23" s="24">
        <v>88.121049999999997</v>
      </c>
      <c r="L23" s="90">
        <v>88.259559999999993</v>
      </c>
      <c r="M23" s="24"/>
      <c r="N23" s="24"/>
      <c r="O23" s="24"/>
    </row>
    <row r="24" spans="1:15" x14ac:dyDescent="0.35">
      <c r="A24" s="23" t="str">
        <f>B21&amp;C24</f>
        <v>PENETRACION (%)Total Bebidas Frias</v>
      </c>
      <c r="B24" s="23">
        <v>0</v>
      </c>
      <c r="C24" s="23" t="s">
        <v>61</v>
      </c>
      <c r="D24" s="24">
        <v>80.864609999999999</v>
      </c>
      <c r="E24" s="24">
        <v>86.912090000000006</v>
      </c>
      <c r="F24" s="24">
        <v>82.104489999999998</v>
      </c>
      <c r="G24" s="24">
        <v>79.901539999999997</v>
      </c>
      <c r="H24" s="24">
        <v>83.996420000000001</v>
      </c>
      <c r="I24" s="24">
        <v>87.254360000000005</v>
      </c>
      <c r="J24" s="24">
        <v>81.878919999999994</v>
      </c>
      <c r="K24" s="24">
        <v>81.534729999999996</v>
      </c>
      <c r="L24" s="90">
        <v>83.39761</v>
      </c>
      <c r="M24" s="24"/>
      <c r="N24" s="24"/>
      <c r="O24" s="24"/>
    </row>
    <row r="25" spans="1:15" x14ac:dyDescent="0.35">
      <c r="A25" s="23" t="str">
        <f>B21&amp;C25</f>
        <v>PENETRACION (%)Total Bebidas Calientes</v>
      </c>
      <c r="B25" s="23">
        <v>0</v>
      </c>
      <c r="C25" s="23" t="s">
        <v>65</v>
      </c>
      <c r="D25" s="24">
        <v>65.655029999999996</v>
      </c>
      <c r="E25" s="24">
        <v>70.567959999999999</v>
      </c>
      <c r="F25" s="24">
        <v>69.590950000000007</v>
      </c>
      <c r="G25" s="24">
        <v>68.27</v>
      </c>
      <c r="H25" s="24">
        <v>68.397480000000002</v>
      </c>
      <c r="I25" s="24">
        <v>71.255170000000007</v>
      </c>
      <c r="J25" s="24">
        <v>70.721069999999997</v>
      </c>
      <c r="K25" s="24">
        <v>70.974360000000004</v>
      </c>
      <c r="L25" s="90">
        <v>68.987920000000003</v>
      </c>
      <c r="M25" s="24"/>
      <c r="N25" s="24"/>
      <c r="O25" s="24"/>
    </row>
    <row r="26" spans="1:15" x14ac:dyDescent="0.35">
      <c r="A26" s="23" t="str">
        <f>B21&amp;C26</f>
        <v>PENETRACION (%)Total Aperitivos</v>
      </c>
      <c r="B26" s="23">
        <v>0</v>
      </c>
      <c r="C26" s="23" t="s">
        <v>69</v>
      </c>
      <c r="D26" s="24">
        <v>32.090139999999998</v>
      </c>
      <c r="E26" s="24">
        <v>36.51397</v>
      </c>
      <c r="F26" s="24">
        <v>35.32385</v>
      </c>
      <c r="G26" s="24">
        <v>32.37762</v>
      </c>
      <c r="H26" s="24">
        <v>35.50562</v>
      </c>
      <c r="I26" s="24">
        <v>39.674639999999997</v>
      </c>
      <c r="J26" s="24">
        <v>34.132269999999998</v>
      </c>
      <c r="K26" s="24">
        <v>31.89827</v>
      </c>
      <c r="L26" s="90">
        <v>35.456209999999999</v>
      </c>
      <c r="M26" s="24"/>
      <c r="N26" s="24"/>
      <c r="O26" s="24"/>
    </row>
    <row r="27" spans="1:15" x14ac:dyDescent="0.35">
      <c r="A27" s="23" t="str">
        <f>B27&amp;C27</f>
        <v>FRECUENCIA COMPRA (Actos)TotalAlimentacion</v>
      </c>
      <c r="B27" s="23" t="s">
        <v>64</v>
      </c>
      <c r="C27" s="23" t="s">
        <v>46</v>
      </c>
      <c r="D27" s="24">
        <v>27.116844479103271</v>
      </c>
      <c r="E27" s="24">
        <v>38.627651761205613</v>
      </c>
      <c r="F27" s="24">
        <v>27.134701973656565</v>
      </c>
      <c r="G27" s="24">
        <v>27.078158364031275</v>
      </c>
      <c r="H27" s="24">
        <v>28.739754133708182</v>
      </c>
      <c r="I27" s="24">
        <v>38.400770001238435</v>
      </c>
      <c r="J27" s="24">
        <v>27.251989973243923</v>
      </c>
      <c r="K27" s="24">
        <v>26.911092628343006</v>
      </c>
      <c r="L27" s="90">
        <v>27.975033916247824</v>
      </c>
      <c r="M27" s="24"/>
      <c r="N27" s="24"/>
      <c r="O27" s="24"/>
    </row>
    <row r="28" spans="1:15" x14ac:dyDescent="0.35">
      <c r="A28" s="23" t="str">
        <f>B27&amp;C28</f>
        <v>FRECUENCIA COMPRA (Actos).T.Alimentos TOTAL ING</v>
      </c>
      <c r="B28" s="23">
        <v>0</v>
      </c>
      <c r="C28" s="23" t="s">
        <v>48</v>
      </c>
      <c r="D28" s="24">
        <v>12.94695244138914</v>
      </c>
      <c r="E28" s="24">
        <v>17.992729914122155</v>
      </c>
      <c r="F28" s="24">
        <v>12.887991723758994</v>
      </c>
      <c r="G28" s="24">
        <v>12.818213934549995</v>
      </c>
      <c r="H28" s="24">
        <v>13.399949270192199</v>
      </c>
      <c r="I28" s="24">
        <v>17.915939349316389</v>
      </c>
      <c r="J28" s="24">
        <v>12.75602009631865</v>
      </c>
      <c r="K28" s="24">
        <v>12.573707435487103</v>
      </c>
      <c r="L28" s="90">
        <v>13.207599935061195</v>
      </c>
      <c r="M28" s="24"/>
      <c r="N28" s="24"/>
      <c r="O28" s="24"/>
    </row>
    <row r="29" spans="1:15" x14ac:dyDescent="0.35">
      <c r="A29" s="23" t="str">
        <f>B27&amp;C29</f>
        <v>FRECUENCIA COMPRA (Actos)Total Bebidas</v>
      </c>
      <c r="B29" s="23">
        <v>0</v>
      </c>
      <c r="C29" s="23" t="s">
        <v>56</v>
      </c>
      <c r="D29" s="24">
        <v>22.885046560092015</v>
      </c>
      <c r="E29" s="24">
        <v>32.748645939622563</v>
      </c>
      <c r="F29" s="24">
        <v>23.063966042900979</v>
      </c>
      <c r="G29" s="24">
        <v>23.103260773180061</v>
      </c>
      <c r="H29" s="24">
        <v>24.450163078140395</v>
      </c>
      <c r="I29" s="24">
        <v>32.327613842697552</v>
      </c>
      <c r="J29" s="24">
        <v>23.32577360986128</v>
      </c>
      <c r="K29" s="24">
        <v>22.973254379648612</v>
      </c>
      <c r="L29" s="90">
        <v>23.914520190863303</v>
      </c>
      <c r="M29" s="24"/>
      <c r="N29" s="24"/>
      <c r="O29" s="24"/>
    </row>
    <row r="30" spans="1:15" x14ac:dyDescent="0.35">
      <c r="A30" s="23" t="str">
        <f>B27&amp;C30</f>
        <v>FRECUENCIA COMPRA (Actos)Total Bebidas Frias</v>
      </c>
      <c r="B30" s="23">
        <v>0</v>
      </c>
      <c r="C30" s="23" t="s">
        <v>61</v>
      </c>
      <c r="D30" s="24">
        <v>13.417997901497019</v>
      </c>
      <c r="E30" s="24">
        <v>20.674601141961823</v>
      </c>
      <c r="F30" s="24">
        <v>13.234102739298816</v>
      </c>
      <c r="G30" s="24">
        <v>12.712988374849649</v>
      </c>
      <c r="H30" s="24">
        <v>14.569042892852437</v>
      </c>
      <c r="I30" s="24">
        <v>20.656857068368076</v>
      </c>
      <c r="J30" s="24">
        <v>13.344117654364048</v>
      </c>
      <c r="K30" s="24">
        <v>12.683280033365522</v>
      </c>
      <c r="L30" s="90">
        <v>14.045792314933299</v>
      </c>
      <c r="M30" s="24"/>
      <c r="N30" s="24"/>
      <c r="O30" s="24"/>
    </row>
    <row r="31" spans="1:15" x14ac:dyDescent="0.35">
      <c r="A31" s="23" t="str">
        <f>B27&amp;C31</f>
        <v>FRECUENCIA COMPRA (Actos)Total Bebidas Calientes</v>
      </c>
      <c r="B31" s="23">
        <v>0</v>
      </c>
      <c r="C31" s="23" t="s">
        <v>65</v>
      </c>
      <c r="D31" s="24">
        <v>16.55444695925868</v>
      </c>
      <c r="E31" s="24">
        <v>20.670032635743457</v>
      </c>
      <c r="F31" s="24">
        <v>16.642785286672726</v>
      </c>
      <c r="G31" s="24">
        <v>17.309059480033245</v>
      </c>
      <c r="H31" s="24">
        <v>16.895539619438967</v>
      </c>
      <c r="I31" s="24">
        <v>19.780328880817706</v>
      </c>
      <c r="J31" s="24">
        <v>16.259800824407186</v>
      </c>
      <c r="K31" s="24">
        <v>16.681408046151141</v>
      </c>
      <c r="L31" s="90">
        <v>16.57871615668255</v>
      </c>
      <c r="M31" s="24"/>
      <c r="N31" s="24"/>
      <c r="O31" s="24"/>
    </row>
    <row r="32" spans="1:15" x14ac:dyDescent="0.35">
      <c r="A32" s="23" t="str">
        <f>B27&amp;C32</f>
        <v>FRECUENCIA COMPRA (Actos)Total Aperitivos</v>
      </c>
      <c r="B32" s="23">
        <v>0</v>
      </c>
      <c r="C32" s="23" t="s">
        <v>69</v>
      </c>
      <c r="D32" s="24">
        <v>5.3446813835275853</v>
      </c>
      <c r="E32" s="24">
        <v>6.6726302276119434</v>
      </c>
      <c r="F32" s="24">
        <v>5.1937710049423398</v>
      </c>
      <c r="G32" s="24">
        <v>5.5873223676949459</v>
      </c>
      <c r="H32" s="24">
        <v>5.3574612167614619</v>
      </c>
      <c r="I32" s="24">
        <v>6.2296869313442844</v>
      </c>
      <c r="J32" s="24">
        <v>5.0925308978243846</v>
      </c>
      <c r="K32" s="24">
        <v>5.6438814097579959</v>
      </c>
      <c r="L32" s="90">
        <v>5.220299303576569</v>
      </c>
      <c r="M32" s="24"/>
      <c r="N32" s="24"/>
      <c r="O32" s="24"/>
    </row>
    <row r="33" spans="1:15" x14ac:dyDescent="0.35">
      <c r="A33" s="23" t="str">
        <f>B33&amp;C33</f>
        <v>COMPRA MEDIA (Consumiciones)TotalAlimentacion</v>
      </c>
      <c r="B33" s="23" t="s">
        <v>68</v>
      </c>
      <c r="C33" s="23" t="s">
        <v>46</v>
      </c>
      <c r="D33" s="24">
        <v>90.765575632427911</v>
      </c>
      <c r="E33" s="24">
        <v>134.01321130411395</v>
      </c>
      <c r="F33" s="24">
        <v>93.4881055178151</v>
      </c>
      <c r="G33" s="24">
        <v>88.567957615632437</v>
      </c>
      <c r="H33" s="24">
        <v>96.169273080190848</v>
      </c>
      <c r="I33" s="24">
        <v>132.81782648465321</v>
      </c>
      <c r="J33" s="24">
        <v>93.215653340685009</v>
      </c>
      <c r="K33" s="24">
        <v>87.891497297206442</v>
      </c>
      <c r="L33" s="90">
        <v>92.456002011691396</v>
      </c>
      <c r="M33" s="24"/>
      <c r="N33" s="24"/>
      <c r="O33" s="24"/>
    </row>
    <row r="34" spans="1:15" x14ac:dyDescent="0.35">
      <c r="A34" s="23" t="str">
        <f>B33&amp;C34</f>
        <v>COMPRA MEDIA (Consumiciones).T.Alimentos TOTAL ING</v>
      </c>
      <c r="B34" s="23">
        <v>0</v>
      </c>
      <c r="C34" s="23" t="s">
        <v>48</v>
      </c>
      <c r="D34" s="24">
        <v>41.430439218885041</v>
      </c>
      <c r="E34" s="24">
        <v>58.32033863641967</v>
      </c>
      <c r="F34" s="24">
        <v>41.690025870407574</v>
      </c>
      <c r="G34" s="24">
        <v>40.180476256185109</v>
      </c>
      <c r="H34" s="24">
        <v>42.516821961755674</v>
      </c>
      <c r="I34" s="24">
        <v>57.694155815505439</v>
      </c>
      <c r="J34" s="24">
        <v>41.929690348585055</v>
      </c>
      <c r="K34" s="24">
        <v>39.618707652889704</v>
      </c>
      <c r="L34" s="90">
        <v>41.318432321370281</v>
      </c>
      <c r="M34" s="24"/>
      <c r="N34" s="24"/>
      <c r="O34" s="24"/>
    </row>
    <row r="35" spans="1:15" x14ac:dyDescent="0.35">
      <c r="A35" s="23" t="str">
        <f>B33&amp;C35</f>
        <v>COMPRA MEDIA (Consumiciones)Total Bebidas</v>
      </c>
      <c r="B35" s="23">
        <v>0</v>
      </c>
      <c r="C35" s="23" t="s">
        <v>56</v>
      </c>
      <c r="D35" s="24">
        <v>52.568603493361323</v>
      </c>
      <c r="E35" s="24">
        <v>78.88638518701751</v>
      </c>
      <c r="F35" s="24">
        <v>54.127675134528815</v>
      </c>
      <c r="G35" s="24">
        <v>51.859634869161837</v>
      </c>
      <c r="H35" s="24">
        <v>56.441202043131689</v>
      </c>
      <c r="I35" s="24">
        <v>77.857640206809535</v>
      </c>
      <c r="J35" s="24">
        <v>54.247415999268433</v>
      </c>
      <c r="K35" s="24">
        <v>51.223659554696269</v>
      </c>
      <c r="L35" s="90">
        <v>54.101683308297247</v>
      </c>
      <c r="M35" s="24"/>
      <c r="N35" s="24"/>
      <c r="O35" s="24"/>
    </row>
    <row r="36" spans="1:15" x14ac:dyDescent="0.35">
      <c r="A36" s="23" t="str">
        <f>B33&amp;C36</f>
        <v>COMPRA MEDIA (Consumiciones)Total Bebidas Frias</v>
      </c>
      <c r="B36" s="23">
        <v>0</v>
      </c>
      <c r="C36" s="23" t="s">
        <v>61</v>
      </c>
      <c r="D36" s="24">
        <v>34.021177176693087</v>
      </c>
      <c r="E36" s="24">
        <v>54.262303040042312</v>
      </c>
      <c r="F36" s="24">
        <v>34.356794946671279</v>
      </c>
      <c r="G36" s="24">
        <v>31.656373034538028</v>
      </c>
      <c r="H36" s="24">
        <v>37.247616112585135</v>
      </c>
      <c r="I36" s="24">
        <v>53.934066900030871</v>
      </c>
      <c r="J36" s="24">
        <v>34.117629526283501</v>
      </c>
      <c r="K36" s="24">
        <v>31.001827226519119</v>
      </c>
      <c r="L36" s="90">
        <v>34.937534680989899</v>
      </c>
      <c r="M36" s="24"/>
      <c r="N36" s="24"/>
      <c r="O36" s="24"/>
    </row>
    <row r="37" spans="1:15" x14ac:dyDescent="0.35">
      <c r="A37" s="23" t="str">
        <f>B33&amp;C37</f>
        <v>COMPRA MEDIA (Consumiciones)Total Bebidas Calientes</v>
      </c>
      <c r="B37" s="23">
        <v>0</v>
      </c>
      <c r="C37" s="23" t="s">
        <v>65</v>
      </c>
      <c r="D37" s="24">
        <v>27.331842172090408</v>
      </c>
      <c r="E37" s="24">
        <v>34.157975140758396</v>
      </c>
      <c r="F37" s="24">
        <v>28.165805487518828</v>
      </c>
      <c r="G37" s="24">
        <v>28.90268485936096</v>
      </c>
      <c r="H37" s="24">
        <v>27.51983743518667</v>
      </c>
      <c r="I37" s="24">
        <v>32.979999763518293</v>
      </c>
      <c r="J37" s="24">
        <v>27.760511109449627</v>
      </c>
      <c r="K37" s="24">
        <v>27.984143624424068</v>
      </c>
      <c r="L37" s="90">
        <v>26.979852773464643</v>
      </c>
      <c r="M37" s="24"/>
      <c r="N37" s="24"/>
      <c r="O37" s="24"/>
    </row>
    <row r="38" spans="1:15" x14ac:dyDescent="0.35">
      <c r="A38" s="23" t="str">
        <f>B33&amp;C38</f>
        <v>COMPRA MEDIA (Consumiciones)Total Aperitivos</v>
      </c>
      <c r="B38" s="23">
        <v>0</v>
      </c>
      <c r="C38" s="23" t="s">
        <v>69</v>
      </c>
      <c r="D38" s="24">
        <v>12.007576650569154</v>
      </c>
      <c r="E38" s="24">
        <v>13.264111295012588</v>
      </c>
      <c r="F38" s="24">
        <v>12.389192751235584</v>
      </c>
      <c r="G38" s="24">
        <v>12.200500515500458</v>
      </c>
      <c r="H38" s="24">
        <v>11.569331150229152</v>
      </c>
      <c r="I38" s="24">
        <v>12.93979764369209</v>
      </c>
      <c r="J38" s="24">
        <v>10.821984270198495</v>
      </c>
      <c r="K38" s="24">
        <v>11.555905916658201</v>
      </c>
      <c r="L38" s="90">
        <v>10.459031347141041</v>
      </c>
      <c r="M38" s="24"/>
      <c r="N38" s="24"/>
      <c r="O38" s="24"/>
    </row>
    <row r="39" spans="1:15" x14ac:dyDescent="0.35">
      <c r="A39" s="23" t="str">
        <f>B39&amp;C39</f>
        <v>CONSUMO MEDIO (kg ó litros por consumidor)TotalAlimentacion</v>
      </c>
      <c r="B39" s="23" t="s">
        <v>72</v>
      </c>
      <c r="C39" s="23" t="s">
        <v>46</v>
      </c>
      <c r="D39" s="24">
        <v>26.902939414634098</v>
      </c>
      <c r="E39" s="24">
        <v>43.216450534218225</v>
      </c>
      <c r="F39" s="24">
        <v>27.630013045650465</v>
      </c>
      <c r="G39" s="24">
        <v>25.270562784351839</v>
      </c>
      <c r="H39" s="24">
        <v>29.184959235461026</v>
      </c>
      <c r="I39" s="24">
        <v>42.287996940906254</v>
      </c>
      <c r="J39" s="24">
        <v>27.65948421898706</v>
      </c>
      <c r="K39" s="24">
        <v>25.307412561283876</v>
      </c>
      <c r="L39" s="90">
        <v>27.801613207461575</v>
      </c>
      <c r="M39" s="24"/>
      <c r="N39" s="24"/>
      <c r="O39" s="24"/>
    </row>
    <row r="40" spans="1:15" x14ac:dyDescent="0.35">
      <c r="A40" s="23" t="str">
        <f>B39&amp;C40</f>
        <v>CONSUMO MEDIO (kg ó litros por consumidor).T.Alimentos TOTAL ING</v>
      </c>
      <c r="B40" s="23">
        <v>0</v>
      </c>
      <c r="C40" s="23" t="s">
        <v>48</v>
      </c>
      <c r="D40" s="24">
        <v>12.810828168474476</v>
      </c>
      <c r="E40" s="24">
        <v>18.195905495510971</v>
      </c>
      <c r="F40" s="24">
        <v>12.900221896944057</v>
      </c>
      <c r="G40" s="24">
        <v>12.218420233530576</v>
      </c>
      <c r="H40" s="24">
        <v>13.393160766188549</v>
      </c>
      <c r="I40" s="24">
        <v>17.625317032567615</v>
      </c>
      <c r="J40" s="24">
        <v>13.061622597989428</v>
      </c>
      <c r="K40" s="24">
        <v>12.144093885004629</v>
      </c>
      <c r="L40" s="90">
        <v>12.628416039352567</v>
      </c>
      <c r="M40" s="24"/>
      <c r="N40" s="24"/>
      <c r="O40" s="24"/>
    </row>
    <row r="41" spans="1:15" x14ac:dyDescent="0.35">
      <c r="A41" s="23" t="str">
        <f>B39&amp;C41</f>
        <v>CONSUMO MEDIO (kg ó litros por consumidor)Total Bebidas</v>
      </c>
      <c r="B41" s="23">
        <v>0</v>
      </c>
      <c r="C41" s="23" t="s">
        <v>56</v>
      </c>
      <c r="D41" s="24">
        <v>15.986967936943909</v>
      </c>
      <c r="E41" s="24">
        <v>27.186472285115386</v>
      </c>
      <c r="F41" s="24">
        <v>16.404734862811409</v>
      </c>
      <c r="G41" s="24">
        <v>14.967042542110443</v>
      </c>
      <c r="H41" s="24">
        <v>17.630143125467743</v>
      </c>
      <c r="I41" s="24">
        <v>26.709119050904793</v>
      </c>
      <c r="J41" s="24">
        <v>16.332131761206359</v>
      </c>
      <c r="K41" s="24">
        <v>14.850726984413066</v>
      </c>
      <c r="L41" s="90">
        <v>16.907432633174192</v>
      </c>
      <c r="M41" s="24"/>
      <c r="N41" s="24"/>
      <c r="O41" s="24"/>
    </row>
    <row r="42" spans="1:15" x14ac:dyDescent="0.35">
      <c r="A42" s="23" t="str">
        <f>B39&amp;C42</f>
        <v>CONSUMO MEDIO (kg ó litros por consumidor)Total Bebidas Frias</v>
      </c>
      <c r="B42" s="23">
        <v>0</v>
      </c>
      <c r="C42" s="23" t="s">
        <v>61</v>
      </c>
      <c r="D42" s="24">
        <v>14.867945991463857</v>
      </c>
      <c r="E42" s="24">
        <v>25.484624335855958</v>
      </c>
      <c r="F42" s="24">
        <v>15.206037477842074</v>
      </c>
      <c r="G42" s="24">
        <v>13.730750969922305</v>
      </c>
      <c r="H42" s="24">
        <v>16.392830144389954</v>
      </c>
      <c r="I42" s="24">
        <v>25.068164396961762</v>
      </c>
      <c r="J42" s="24">
        <v>15.056222616307943</v>
      </c>
      <c r="K42" s="24">
        <v>13.571385222146118</v>
      </c>
      <c r="L42" s="90">
        <v>15.63106222029846</v>
      </c>
      <c r="M42" s="24"/>
      <c r="N42" s="24"/>
      <c r="O42" s="24"/>
    </row>
    <row r="43" spans="1:15" x14ac:dyDescent="0.35">
      <c r="A43" s="23" t="str">
        <f>B39&amp;C43</f>
        <v>CONSUMO MEDIO (kg ó litros por consumidor)Total Bebidas Calientes</v>
      </c>
      <c r="B43" s="23">
        <v>0</v>
      </c>
      <c r="C43" s="23" t="s">
        <v>65</v>
      </c>
      <c r="D43" s="24">
        <v>2.7430434394149636</v>
      </c>
      <c r="E43" s="24">
        <v>3.4161926425262501</v>
      </c>
      <c r="F43" s="24">
        <v>2.8810628290048594</v>
      </c>
      <c r="G43" s="24">
        <v>2.9642085646039091</v>
      </c>
      <c r="H43" s="24">
        <v>2.7529923135115433</v>
      </c>
      <c r="I43" s="24">
        <v>3.2734645924706669</v>
      </c>
      <c r="J43" s="24">
        <v>2.8184050978665161</v>
      </c>
      <c r="K43" s="24">
        <v>2.8478256422842065</v>
      </c>
      <c r="L43" s="90">
        <v>2.7345272735244928</v>
      </c>
      <c r="M43" s="24"/>
      <c r="N43" s="24"/>
      <c r="O43" s="24"/>
    </row>
    <row r="44" spans="1:15" x14ac:dyDescent="0.35">
      <c r="A44" s="23" t="str">
        <f>B39&amp;C44</f>
        <v>CONSUMO MEDIO (kg ó litros por consumidor)Total Aperitivos</v>
      </c>
      <c r="B44" s="23">
        <v>0</v>
      </c>
      <c r="C44" s="23" t="s">
        <v>69</v>
      </c>
      <c r="D44" s="24">
        <v>1.1584386877460644</v>
      </c>
      <c r="E44" s="24">
        <v>1.3571656434932211</v>
      </c>
      <c r="F44" s="24">
        <v>1.3094963982063426</v>
      </c>
      <c r="G44" s="24">
        <v>1.1517009626856631</v>
      </c>
      <c r="H44" s="24">
        <v>1.1239542471759978</v>
      </c>
      <c r="I44" s="24">
        <v>1.3147904193998143</v>
      </c>
      <c r="J44" s="24">
        <v>1.1457018276675974</v>
      </c>
      <c r="K44" s="24">
        <v>1.1749298234090155</v>
      </c>
      <c r="L44" s="90">
        <v>1.0820814837927095</v>
      </c>
      <c r="M44" s="24"/>
      <c r="N44" s="24"/>
      <c r="O44" s="24"/>
    </row>
    <row r="45" spans="1:15" x14ac:dyDescent="0.35">
      <c r="A45" s="23" t="str">
        <f>B45&amp;C45</f>
        <v>VOLUMEN POR ACTO (consumiciones)TotalAlimentacion</v>
      </c>
      <c r="B45" s="23" t="s">
        <v>75</v>
      </c>
      <c r="C45" s="23" t="s">
        <v>46</v>
      </c>
      <c r="D45" s="24">
        <v>3.3472027212596029</v>
      </c>
      <c r="E45" s="24">
        <v>3.4693595182170931</v>
      </c>
      <c r="F45" s="24">
        <v>3.445333787287475</v>
      </c>
      <c r="G45" s="24">
        <v>3.2708264877156452</v>
      </c>
      <c r="H45" s="24">
        <v>3.3462107098333234</v>
      </c>
      <c r="I45" s="24">
        <v>3.4587282098866714</v>
      </c>
      <c r="J45" s="24">
        <v>3.4205081328814662</v>
      </c>
      <c r="K45" s="24">
        <v>3.2659951236851055</v>
      </c>
      <c r="L45" s="90">
        <v>3.3049469140408512</v>
      </c>
      <c r="M45" s="24"/>
      <c r="N45" s="24"/>
      <c r="O45" s="24"/>
    </row>
    <row r="46" spans="1:15" x14ac:dyDescent="0.35">
      <c r="A46" s="23" t="str">
        <f>B45&amp;C46</f>
        <v>VOLUMEN POR ACTO (consumiciones).T.Alimentos TOTAL ING</v>
      </c>
      <c r="B46" s="23">
        <v>0</v>
      </c>
      <c r="C46" s="23" t="s">
        <v>48</v>
      </c>
      <c r="D46" s="24">
        <v>3.2000147838991966</v>
      </c>
      <c r="E46" s="24">
        <v>3.2413279649490616</v>
      </c>
      <c r="F46" s="24">
        <v>3.2347961392271904</v>
      </c>
      <c r="G46" s="24">
        <v>3.1346392298761172</v>
      </c>
      <c r="H46" s="24">
        <v>3.1729091733453889</v>
      </c>
      <c r="I46" s="24">
        <v>3.2202696543347504</v>
      </c>
      <c r="J46" s="24">
        <v>3.2870511360111325</v>
      </c>
      <c r="K46" s="24">
        <v>3.1509169317136161</v>
      </c>
      <c r="L46" s="90">
        <v>3.1283830918958584</v>
      </c>
      <c r="M46" s="24"/>
      <c r="N46" s="24"/>
      <c r="O46" s="24"/>
    </row>
    <row r="47" spans="1:15" x14ac:dyDescent="0.35">
      <c r="A47" s="23" t="str">
        <f>B45&amp;C47</f>
        <v>VOLUMEN POR ACTO (consumiciones)Total Bebidas</v>
      </c>
      <c r="B47" s="23">
        <v>0</v>
      </c>
      <c r="C47" s="23" t="s">
        <v>56</v>
      </c>
      <c r="D47" s="24">
        <v>2.2970721669857928</v>
      </c>
      <c r="E47" s="24">
        <v>2.4088441803809948</v>
      </c>
      <c r="F47" s="24">
        <v>2.3468502786488084</v>
      </c>
      <c r="G47" s="24">
        <v>2.244688980412854</v>
      </c>
      <c r="H47" s="24">
        <v>2.3084182245636145</v>
      </c>
      <c r="I47" s="24">
        <v>2.4083942782061136</v>
      </c>
      <c r="J47" s="24">
        <v>2.3256427377968985</v>
      </c>
      <c r="K47" s="24">
        <v>2.2297084561112044</v>
      </c>
      <c r="L47" s="90">
        <v>2.2622943248080363</v>
      </c>
      <c r="M47" s="24"/>
      <c r="N47" s="24"/>
      <c r="O47" s="24"/>
    </row>
    <row r="48" spans="1:15" x14ac:dyDescent="0.35">
      <c r="A48" s="23" t="str">
        <f>B45&amp;C48</f>
        <v>VOLUMEN POR ACTO (consumiciones)Total Bebidas Frias</v>
      </c>
      <c r="B48" s="23">
        <v>0</v>
      </c>
      <c r="C48" s="23" t="s">
        <v>61</v>
      </c>
      <c r="D48" s="24">
        <v>2.5354883363707645</v>
      </c>
      <c r="E48" s="24">
        <v>2.6245876603592526</v>
      </c>
      <c r="F48" s="24">
        <v>2.5960804161394631</v>
      </c>
      <c r="G48" s="24">
        <v>2.4900811753406811</v>
      </c>
      <c r="H48" s="24">
        <v>2.5566275277327102</v>
      </c>
      <c r="I48" s="24">
        <v>2.6109522238317808</v>
      </c>
      <c r="J48" s="24">
        <v>2.5567542500740545</v>
      </c>
      <c r="K48" s="24">
        <v>2.4443067680413542</v>
      </c>
      <c r="L48" s="90">
        <v>2.4874021982971213</v>
      </c>
      <c r="M48" s="24"/>
      <c r="N48" s="24"/>
      <c r="O48" s="24"/>
    </row>
    <row r="49" spans="1:15" x14ac:dyDescent="0.35">
      <c r="A49" s="23" t="str">
        <f>B45&amp;C49</f>
        <v>VOLUMEN POR ACTO (consumiciones)Total Bebidas Calientes</v>
      </c>
      <c r="B49" s="23">
        <v>0</v>
      </c>
      <c r="C49" s="23" t="s">
        <v>65</v>
      </c>
      <c r="D49" s="24">
        <v>1.6510271976681212</v>
      </c>
      <c r="E49" s="24">
        <v>1.652536101065029</v>
      </c>
      <c r="F49" s="24">
        <v>1.6923733018459086</v>
      </c>
      <c r="G49" s="24">
        <v>1.6698010017645077</v>
      </c>
      <c r="H49" s="24">
        <v>1.6288226392913807</v>
      </c>
      <c r="I49" s="24">
        <v>1.6673130139661723</v>
      </c>
      <c r="J49" s="24">
        <v>1.7073094196688441</v>
      </c>
      <c r="K49" s="24">
        <v>1.6775648402702299</v>
      </c>
      <c r="L49" s="90">
        <v>1.6273788946310901</v>
      </c>
      <c r="M49" s="24"/>
      <c r="N49" s="24"/>
      <c r="O49" s="24"/>
    </row>
    <row r="50" spans="1:15" x14ac:dyDescent="0.35">
      <c r="A50" s="23" t="str">
        <f>B45&amp;C50</f>
        <v>VOLUMEN POR ACTO (consumiciones)Total Aperitivos</v>
      </c>
      <c r="B50" s="23">
        <v>0</v>
      </c>
      <c r="C50" s="23" t="s">
        <v>69</v>
      </c>
      <c r="D50" s="24">
        <v>2.2466403119139611</v>
      </c>
      <c r="E50" s="24">
        <v>1.9878385048409402</v>
      </c>
      <c r="F50" s="24">
        <v>2.3853944926424662</v>
      </c>
      <c r="G50" s="24">
        <v>2.1836041868716776</v>
      </c>
      <c r="H50" s="24">
        <v>2.1594801496710994</v>
      </c>
      <c r="I50" s="24">
        <v>2.0771184469297004</v>
      </c>
      <c r="J50" s="24">
        <v>2.1250699283575933</v>
      </c>
      <c r="K50" s="24">
        <v>2.0475104059909199</v>
      </c>
      <c r="L50" s="90">
        <v>2.0035309737844482</v>
      </c>
      <c r="M50" s="24"/>
      <c r="N50" s="24"/>
      <c r="O50" s="24"/>
    </row>
    <row r="51" spans="1:15" x14ac:dyDescent="0.35">
      <c r="A51" s="23" t="str">
        <f>B51&amp;C51</f>
        <v>CONSUMO PER CAPITA (kg ó litros por individuo)TotalAlimentacion</v>
      </c>
      <c r="B51" s="23" t="s">
        <v>57</v>
      </c>
      <c r="C51" s="23" t="s">
        <v>46</v>
      </c>
      <c r="D51" s="24">
        <v>24.322452510685455</v>
      </c>
      <c r="E51" s="24">
        <v>40.30374387946793</v>
      </c>
      <c r="F51" s="24">
        <v>25.445410145179146</v>
      </c>
      <c r="G51" s="24">
        <v>23.194591105729891</v>
      </c>
      <c r="H51" s="24">
        <v>27.035133849762573</v>
      </c>
      <c r="I51" s="24">
        <v>39.582508159020037</v>
      </c>
      <c r="J51" s="24">
        <v>25.213251775175628</v>
      </c>
      <c r="K51" s="24">
        <v>23.311510570001893</v>
      </c>
      <c r="L51" s="90">
        <v>25.677052848405857</v>
      </c>
      <c r="M51" s="24"/>
      <c r="N51" s="24"/>
      <c r="O51" s="24"/>
    </row>
    <row r="52" spans="1:15" x14ac:dyDescent="0.35">
      <c r="A52" s="23" t="str">
        <f>B51&amp;C52</f>
        <v>CONSUMO PER CAPITA (kg ó litros por individuo).T.Alimentos TOTAL ING</v>
      </c>
      <c r="B52" s="23">
        <v>0</v>
      </c>
      <c r="C52" s="23" t="s">
        <v>48</v>
      </c>
      <c r="D52" s="24">
        <v>10.126855899470907</v>
      </c>
      <c r="E52" s="24">
        <v>15.248230671316882</v>
      </c>
      <c r="F52" s="24">
        <v>10.493048231107435</v>
      </c>
      <c r="G52" s="24">
        <v>9.8269516056924555</v>
      </c>
      <c r="H52" s="24">
        <v>10.983693643501084</v>
      </c>
      <c r="I52" s="24">
        <v>14.855299294817144</v>
      </c>
      <c r="J52" s="24">
        <v>10.501120066049067</v>
      </c>
      <c r="K52" s="24">
        <v>9.8501158400464632</v>
      </c>
      <c r="L52" s="90">
        <v>10.37096291384111</v>
      </c>
      <c r="M52" s="24"/>
      <c r="N52" s="24"/>
      <c r="O52" s="24"/>
    </row>
    <row r="53" spans="1:15" x14ac:dyDescent="0.35">
      <c r="A53" s="23" t="str">
        <f>B51&amp;C53</f>
        <v>CONSUMO PER CAPITA (kg ó litros por individuo)Total Bebidas</v>
      </c>
      <c r="B53" s="23">
        <v>0</v>
      </c>
      <c r="C53" s="23" t="s">
        <v>56</v>
      </c>
      <c r="D53" s="24">
        <v>13.823852838932506</v>
      </c>
      <c r="E53" s="24">
        <v>24.559960011178102</v>
      </c>
      <c r="F53" s="24">
        <v>14.489795398014058</v>
      </c>
      <c r="G53" s="24">
        <v>12.994750034194061</v>
      </c>
      <c r="H53" s="24">
        <v>15.652370750466709</v>
      </c>
      <c r="I53" s="24">
        <v>24.205579840346804</v>
      </c>
      <c r="J53" s="24">
        <v>14.321074716790218</v>
      </c>
      <c r="K53" s="24">
        <v>13.08661655129813</v>
      </c>
      <c r="L53" s="90">
        <v>14.922425649335956</v>
      </c>
      <c r="M53" s="24"/>
      <c r="N53" s="24"/>
      <c r="O53" s="24"/>
    </row>
    <row r="54" spans="1:15" x14ac:dyDescent="0.35">
      <c r="A54" s="23" t="str">
        <f>B51&amp;C54</f>
        <v>CONSUMO PER CAPITA (kg ó litros por individuo)Total Bebidas Frias</v>
      </c>
      <c r="B54" s="23">
        <v>0</v>
      </c>
      <c r="C54" s="23" t="s">
        <v>61</v>
      </c>
      <c r="D54" s="24">
        <v>12.022906541007881</v>
      </c>
      <c r="E54" s="24">
        <v>22.149219638941034</v>
      </c>
      <c r="F54" s="24">
        <v>12.484839520391098</v>
      </c>
      <c r="G54" s="24">
        <v>10.971081478532858</v>
      </c>
      <c r="H54" s="24">
        <v>13.769390457968393</v>
      </c>
      <c r="I54" s="24">
        <v>21.873066408316845</v>
      </c>
      <c r="J54" s="24">
        <v>12.327872471028686</v>
      </c>
      <c r="K54" s="24">
        <v>11.065392298136738</v>
      </c>
      <c r="L54" s="90">
        <v>13.035932309341852</v>
      </c>
      <c r="M54" s="24"/>
      <c r="N54" s="24"/>
      <c r="O54" s="24"/>
    </row>
    <row r="55" spans="1:15" x14ac:dyDescent="0.35">
      <c r="A55" s="23" t="str">
        <f>B51&amp;C55</f>
        <v>CONSUMO PER CAPITA (kg ó litros por individuo)Total Bebidas Calientes</v>
      </c>
      <c r="B55" s="23">
        <v>0</v>
      </c>
      <c r="C55" s="23" t="s">
        <v>65</v>
      </c>
      <c r="D55" s="24">
        <v>1.800945993060926</v>
      </c>
      <c r="E55" s="24">
        <v>2.4107374575008671</v>
      </c>
      <c r="F55" s="24">
        <v>2.0049589928013574</v>
      </c>
      <c r="G55" s="24">
        <v>2.0236651870550886</v>
      </c>
      <c r="H55" s="24">
        <v>1.8829773670355949</v>
      </c>
      <c r="I55" s="24">
        <v>2.3325127602547808</v>
      </c>
      <c r="J55" s="24">
        <v>1.9932062421457475</v>
      </c>
      <c r="K55" s="24">
        <v>2.0212260235271051</v>
      </c>
      <c r="L55" s="90">
        <v>1.8864934878372583</v>
      </c>
      <c r="M55" s="24"/>
      <c r="N55" s="24"/>
      <c r="O55" s="24"/>
    </row>
    <row r="56" spans="1:15" x14ac:dyDescent="0.35">
      <c r="A56" s="23" t="str">
        <f>B51&amp;C56</f>
        <v>CONSUMO PER CAPITA (kg ó litros por individuo)Total Aperitivos</v>
      </c>
      <c r="B56" s="23">
        <v>0</v>
      </c>
      <c r="C56" s="23" t="s">
        <v>69</v>
      </c>
      <c r="D56" s="24">
        <v>0.37174459671187493</v>
      </c>
      <c r="E56" s="24">
        <v>0.49555505591542176</v>
      </c>
      <c r="F56" s="24">
        <v>0.46256454345781117</v>
      </c>
      <c r="G56" s="24">
        <v>0.37289336123470579</v>
      </c>
      <c r="H56" s="24">
        <v>0.39906692397617044</v>
      </c>
      <c r="I56" s="24">
        <v>0.52163836565136656</v>
      </c>
      <c r="J56" s="24">
        <v>0.39105404121443904</v>
      </c>
      <c r="K56" s="24">
        <v>0.37478228738153097</v>
      </c>
      <c r="L56" s="90">
        <v>0.38366508326465903</v>
      </c>
      <c r="M56" s="24"/>
      <c r="N56" s="24"/>
      <c r="O56" s="24"/>
    </row>
    <row r="57" spans="1:15" x14ac:dyDescent="0.35">
      <c r="A57" s="23" t="str">
        <f>B57&amp;C57</f>
        <v>GASTO PER CAPITA (€ por individuo)TotalAlimentacion</v>
      </c>
      <c r="B57" s="23" t="s">
        <v>80</v>
      </c>
      <c r="C57" s="23" t="s">
        <v>46</v>
      </c>
      <c r="D57" s="24">
        <v>199.90542366102548</v>
      </c>
      <c r="E57" s="24">
        <v>317.9186976777882</v>
      </c>
      <c r="F57" s="24">
        <v>218.43390732081022</v>
      </c>
      <c r="G57" s="24">
        <v>203.93894334820806</v>
      </c>
      <c r="H57" s="24">
        <v>228.53913371727478</v>
      </c>
      <c r="I57" s="24">
        <v>328.80287154481033</v>
      </c>
      <c r="J57" s="24">
        <v>223.22878159548446</v>
      </c>
      <c r="K57" s="24">
        <v>212.80606652332906</v>
      </c>
      <c r="L57" s="90">
        <v>230.67758438275538</v>
      </c>
      <c r="M57" s="24"/>
      <c r="N57" s="24"/>
      <c r="O57" s="24"/>
    </row>
    <row r="58" spans="1:15" x14ac:dyDescent="0.35">
      <c r="A58" s="23" t="str">
        <f>B57&amp;C58</f>
        <v>GASTO PER CAPITA (€ por individuo).T.Alimentos TOTAL ING</v>
      </c>
      <c r="B58" s="23">
        <v>0</v>
      </c>
      <c r="C58" s="23" t="s">
        <v>48</v>
      </c>
      <c r="D58" s="24">
        <v>128.49943785865148</v>
      </c>
      <c r="E58" s="24">
        <v>203.9040319563712</v>
      </c>
      <c r="F58" s="24">
        <v>140.48731491987041</v>
      </c>
      <c r="G58" s="24">
        <v>133.14607814486072</v>
      </c>
      <c r="H58" s="24">
        <v>147.62163890575238</v>
      </c>
      <c r="I58" s="24">
        <v>212.33354460054073</v>
      </c>
      <c r="J58" s="24">
        <v>144.77660168214339</v>
      </c>
      <c r="K58" s="24">
        <v>139.67180861448793</v>
      </c>
      <c r="L58" s="90">
        <v>151.6929268987077</v>
      </c>
      <c r="M58" s="24"/>
      <c r="N58" s="24"/>
      <c r="O58" s="24"/>
    </row>
    <row r="59" spans="1:15" x14ac:dyDescent="0.35">
      <c r="A59" s="23" t="str">
        <f>B57&amp;C59</f>
        <v>GASTO PER CAPITA (€ por individuo)Total Bebidas</v>
      </c>
      <c r="B59" s="23">
        <v>0</v>
      </c>
      <c r="C59" s="23" t="s">
        <v>56</v>
      </c>
      <c r="D59" s="24">
        <v>68.198793109954366</v>
      </c>
      <c r="E59" s="24">
        <v>109.62863715726554</v>
      </c>
      <c r="F59" s="24">
        <v>74.165629541042208</v>
      </c>
      <c r="G59" s="24">
        <v>67.397526499575193</v>
      </c>
      <c r="H59" s="24">
        <v>77.535651847601528</v>
      </c>
      <c r="I59" s="24">
        <v>111.90087050053343</v>
      </c>
      <c r="J59" s="24">
        <v>75.090180475835183</v>
      </c>
      <c r="K59" s="24">
        <v>69.741537112732857</v>
      </c>
      <c r="L59" s="90">
        <v>75.661152247139896</v>
      </c>
      <c r="M59" s="24"/>
      <c r="N59" s="24"/>
      <c r="O59" s="24"/>
    </row>
    <row r="60" spans="1:15" x14ac:dyDescent="0.35">
      <c r="A60" s="23" t="str">
        <f>B57&amp;C60</f>
        <v>GASTO PER CAPITA (€ por individuo)Total Bebidas Frias</v>
      </c>
      <c r="B60" s="23">
        <v>0</v>
      </c>
      <c r="C60" s="23" t="s">
        <v>61</v>
      </c>
      <c r="D60" s="24">
        <v>48.206425467665348</v>
      </c>
      <c r="E60" s="24">
        <v>82.693938175951189</v>
      </c>
      <c r="F60" s="24">
        <v>52.015236331166122</v>
      </c>
      <c r="G60" s="24">
        <v>45.052190496952271</v>
      </c>
      <c r="H60" s="24">
        <v>56.192004499510752</v>
      </c>
      <c r="I60" s="24">
        <v>85.1491168010037</v>
      </c>
      <c r="J60" s="24">
        <v>52.47409582817091</v>
      </c>
      <c r="K60" s="24">
        <v>46.9620919081365</v>
      </c>
      <c r="L60" s="90">
        <v>54.358886847978482</v>
      </c>
      <c r="M60" s="24"/>
      <c r="N60" s="24"/>
      <c r="O60" s="24"/>
    </row>
    <row r="61" spans="1:15" x14ac:dyDescent="0.35">
      <c r="A61" s="23" t="str">
        <f>B57&amp;C61</f>
        <v>GASTO PER CAPITA (€ por individuo)Total Bebidas Calientes</v>
      </c>
      <c r="B61" s="23">
        <v>0</v>
      </c>
      <c r="C61" s="23" t="s">
        <v>65</v>
      </c>
      <c r="D61" s="24">
        <v>19.99236598836114</v>
      </c>
      <c r="E61" s="24">
        <v>26.93471567314942</v>
      </c>
      <c r="F61" s="24">
        <v>22.150418777803655</v>
      </c>
      <c r="G61" s="24">
        <v>22.345327318276961</v>
      </c>
      <c r="H61" s="24">
        <v>21.343632788344195</v>
      </c>
      <c r="I61" s="24">
        <v>26.751729340864731</v>
      </c>
      <c r="J61" s="24">
        <v>22.616097515011298</v>
      </c>
      <c r="K61" s="24">
        <v>22.779433656554541</v>
      </c>
      <c r="L61" s="90">
        <v>21.302266196149102</v>
      </c>
      <c r="M61" s="24"/>
      <c r="N61" s="24"/>
      <c r="O61" s="24"/>
    </row>
    <row r="62" spans="1:15" x14ac:dyDescent="0.35">
      <c r="A62" s="23" t="str">
        <f>B57&amp;C62</f>
        <v>GASTO PER CAPITA (€ por individuo)Total Aperitivos</v>
      </c>
      <c r="B62" s="23">
        <v>0</v>
      </c>
      <c r="C62" s="23" t="s">
        <v>69</v>
      </c>
      <c r="D62" s="24">
        <v>3.2071837893245032</v>
      </c>
      <c r="E62" s="24">
        <v>4.3859106155937644</v>
      </c>
      <c r="F62" s="24">
        <v>3.7809467698723229</v>
      </c>
      <c r="G62" s="24">
        <v>3.3953719698416531</v>
      </c>
      <c r="H62" s="24">
        <v>3.3818329305326107</v>
      </c>
      <c r="I62" s="24">
        <v>4.5686827713953679</v>
      </c>
      <c r="J62" s="24">
        <v>3.3620129065438702</v>
      </c>
      <c r="K62" s="24">
        <v>3.3927739986930372</v>
      </c>
      <c r="L62" s="90">
        <v>3.3235430114652704</v>
      </c>
      <c r="M62" s="24"/>
      <c r="N62" s="24"/>
      <c r="O62" s="24"/>
    </row>
    <row r="63" spans="1:15" x14ac:dyDescent="0.35">
      <c r="A63" s="23" t="str">
        <f>B63&amp;C63</f>
        <v>PRECIO MEDIO (kg ó litros)TotalAlimentacion</v>
      </c>
      <c r="B63" s="23" t="s">
        <v>83</v>
      </c>
      <c r="C63" s="23" t="s">
        <v>46</v>
      </c>
      <c r="D63" s="24">
        <v>8.2189665525383226</v>
      </c>
      <c r="E63" s="24">
        <v>7.8880686277819114</v>
      </c>
      <c r="F63" s="24">
        <v>8.5844129088323786</v>
      </c>
      <c r="G63" s="24">
        <v>8.7925216020655714</v>
      </c>
      <c r="H63" s="24">
        <v>8.4534123258754228</v>
      </c>
      <c r="I63" s="24">
        <v>8.3067720272769758</v>
      </c>
      <c r="J63" s="24">
        <v>8.8536291782589611</v>
      </c>
      <c r="K63" s="24">
        <v>9.1287978050283769</v>
      </c>
      <c r="L63" s="90">
        <v>8.9838029989129708</v>
      </c>
      <c r="M63" s="24"/>
      <c r="N63" s="24"/>
      <c r="O63" s="24"/>
    </row>
    <row r="64" spans="1:15" x14ac:dyDescent="0.35">
      <c r="A64" s="23" t="str">
        <f>B63&amp;C64</f>
        <v>PRECIO MEDIO (kg ó litros).T.Alimentos TOTAL ING</v>
      </c>
      <c r="B64" s="23">
        <v>0</v>
      </c>
      <c r="C64" s="23" t="s">
        <v>48</v>
      </c>
      <c r="D64" s="24">
        <v>12.688976631470101</v>
      </c>
      <c r="E64" s="24">
        <v>13.37230766976333</v>
      </c>
      <c r="F64" s="24">
        <v>13.388608517340572</v>
      </c>
      <c r="G64" s="24">
        <v>13.549072335690882</v>
      </c>
      <c r="H64" s="24">
        <v>13.440072501757939</v>
      </c>
      <c r="I64" s="24">
        <v>14.293454503109315</v>
      </c>
      <c r="J64" s="24">
        <v>13.786777102969936</v>
      </c>
      <c r="K64" s="24">
        <v>14.179712287914482</v>
      </c>
      <c r="L64" s="90">
        <v>14.626696494715835</v>
      </c>
      <c r="M64" s="24"/>
      <c r="N64" s="24"/>
      <c r="O64" s="24"/>
    </row>
    <row r="65" spans="1:15" x14ac:dyDescent="0.35">
      <c r="A65" s="23" t="str">
        <f>B63&amp;C65</f>
        <v>PRECIO MEDIO (kg ó litros)Total Bebidas</v>
      </c>
      <c r="B65" s="23">
        <v>0</v>
      </c>
      <c r="C65" s="23" t="s">
        <v>56</v>
      </c>
      <c r="D65" s="24">
        <v>4.9334142879389011</v>
      </c>
      <c r="E65" s="24">
        <v>4.4637139925052685</v>
      </c>
      <c r="F65" s="24">
        <v>5.1184732084765807</v>
      </c>
      <c r="G65" s="24">
        <v>5.186519657725392</v>
      </c>
      <c r="H65" s="24">
        <v>4.9536043506565708</v>
      </c>
      <c r="I65" s="24">
        <v>4.6229369938088691</v>
      </c>
      <c r="J65" s="24">
        <v>5.2433341743408723</v>
      </c>
      <c r="K65" s="24">
        <v>5.3292259950731742</v>
      </c>
      <c r="L65" s="90">
        <v>5.0702984906818278</v>
      </c>
      <c r="M65" s="24"/>
      <c r="N65" s="24"/>
      <c r="O65" s="24"/>
    </row>
    <row r="66" spans="1:15" x14ac:dyDescent="0.35">
      <c r="A66" s="23" t="str">
        <f>B63&amp;C66</f>
        <v>PRECIO MEDIO (kg ó litros)Total Bebidas Frias</v>
      </c>
      <c r="B66" s="23">
        <v>0</v>
      </c>
      <c r="C66" s="23" t="s">
        <v>61</v>
      </c>
      <c r="D66" s="24">
        <v>4.0095483819359545</v>
      </c>
      <c r="E66" s="24">
        <v>3.7334921737181719</v>
      </c>
      <c r="F66" s="24">
        <v>4.166271920933486</v>
      </c>
      <c r="G66" s="24">
        <v>4.1064493582611705</v>
      </c>
      <c r="H66" s="24">
        <v>4.0809362383207199</v>
      </c>
      <c r="I66" s="24">
        <v>3.89287515574987</v>
      </c>
      <c r="J66" s="24">
        <v>4.2565410983516019</v>
      </c>
      <c r="K66" s="24">
        <v>4.2440512403743949</v>
      </c>
      <c r="L66" s="90">
        <v>4.16992705684914</v>
      </c>
      <c r="M66" s="24"/>
      <c r="N66" s="24"/>
      <c r="O66" s="24"/>
    </row>
    <row r="67" spans="1:15" x14ac:dyDescent="0.35">
      <c r="A67" s="23" t="str">
        <f>B63&amp;C67</f>
        <v>PRECIO MEDIO (kg ó litros)Total Bebidas Calientes</v>
      </c>
      <c r="B67" s="23">
        <v>0</v>
      </c>
      <c r="C67" s="23" t="s">
        <v>65</v>
      </c>
      <c r="D67" s="24">
        <v>11.101035825278521</v>
      </c>
      <c r="E67" s="24">
        <v>11.172811700977078</v>
      </c>
      <c r="F67" s="24">
        <v>11.047816367982058</v>
      </c>
      <c r="G67" s="24">
        <v>11.042008065966039</v>
      </c>
      <c r="H67" s="24">
        <v>11.335044787046941</v>
      </c>
      <c r="I67" s="24">
        <v>11.469060232683416</v>
      </c>
      <c r="J67" s="24">
        <v>11.346591755936092</v>
      </c>
      <c r="K67" s="24">
        <v>11.270107049583544</v>
      </c>
      <c r="L67" s="90">
        <v>11.291990316155696</v>
      </c>
      <c r="M67" s="24"/>
      <c r="N67" s="24"/>
      <c r="O67" s="24"/>
    </row>
    <row r="68" spans="1:15" x14ac:dyDescent="0.35">
      <c r="A68" s="23" t="str">
        <f>B63&amp;C68</f>
        <v>PRECIO MEDIO (kg ó litros)Total Aperitivos</v>
      </c>
      <c r="B68" s="23">
        <v>0</v>
      </c>
      <c r="C68" s="23" t="s">
        <v>69</v>
      </c>
      <c r="D68" s="24">
        <v>8.627385085600233</v>
      </c>
      <c r="E68" s="24">
        <v>8.8505011970704714</v>
      </c>
      <c r="F68" s="24">
        <v>8.1738793501304521</v>
      </c>
      <c r="G68" s="24">
        <v>9.1054771224648992</v>
      </c>
      <c r="H68" s="24">
        <v>8.4743503591757214</v>
      </c>
      <c r="I68" s="24">
        <v>8.7583334973655234</v>
      </c>
      <c r="J68" s="24">
        <v>8.59731022367896</v>
      </c>
      <c r="K68" s="24">
        <v>9.0526530012854352</v>
      </c>
      <c r="L68" s="90">
        <v>8.6626152768054503</v>
      </c>
      <c r="M68" s="24"/>
      <c r="N68" s="24"/>
      <c r="O68" s="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24"/>
  <sheetViews>
    <sheetView showGridLines="0" zoomScale="60" zoomScaleNormal="60" workbookViewId="0">
      <pane xSplit="3" ySplit="2" topLeftCell="E3" activePane="bottomRight" state="frozen"/>
      <selection pane="topRight" activeCell="F17" sqref="F17"/>
      <selection pane="bottomLeft" activeCell="F17" sqref="F17"/>
      <selection pane="bottomRight" activeCell="M1" sqref="M1:M1048576"/>
    </sheetView>
  </sheetViews>
  <sheetFormatPr baseColWidth="10" defaultColWidth="11.453125" defaultRowHeight="14.5" x14ac:dyDescent="0.35"/>
  <cols>
    <col min="1" max="1" width="87" style="23" customWidth="1"/>
    <col min="2" max="2" width="49.26953125" style="23" customWidth="1"/>
    <col min="3" max="3" width="18.1796875" style="23" bestFit="1" customWidth="1"/>
    <col min="4" max="4" width="11.453125" style="23"/>
    <col min="5" max="12" width="11.453125" style="24"/>
    <col min="13" max="13" width="11.453125" style="90"/>
    <col min="14" max="14" width="11.453125" style="24"/>
    <col min="15" max="16384" width="11.453125" style="23"/>
  </cols>
  <sheetData>
    <row r="2" spans="1:13" x14ac:dyDescent="0.35">
      <c r="B2" s="23">
        <v>0</v>
      </c>
      <c r="C2" s="23">
        <v>0</v>
      </c>
      <c r="D2">
        <v>0</v>
      </c>
      <c r="E2" s="53" t="s">
        <v>103</v>
      </c>
      <c r="F2" s="53" t="s">
        <v>104</v>
      </c>
      <c r="G2" s="53" t="s">
        <v>105</v>
      </c>
      <c r="H2" s="53" t="s">
        <v>106</v>
      </c>
      <c r="I2" s="53" t="s">
        <v>107</v>
      </c>
      <c r="J2" s="53" t="s">
        <v>108</v>
      </c>
      <c r="K2" s="53" t="s">
        <v>109</v>
      </c>
      <c r="L2" s="53" t="s">
        <v>110</v>
      </c>
      <c r="M2" s="90" t="s">
        <v>111</v>
      </c>
    </row>
    <row r="3" spans="1:13" x14ac:dyDescent="0.35">
      <c r="A3" s="23" t="str">
        <f>B3&amp;C3&amp;D3</f>
        <v>DISTRIBUCION VOLUMEN X CRITERIO (Consumiciones)TotalAlimentacionT.ESPAÑA</v>
      </c>
      <c r="B3" s="23" t="s">
        <v>47</v>
      </c>
      <c r="C3" s="23" t="s">
        <v>46</v>
      </c>
      <c r="D3" s="24" t="s">
        <v>49</v>
      </c>
      <c r="E3" s="24">
        <v>100</v>
      </c>
      <c r="F3" s="24">
        <v>100</v>
      </c>
      <c r="G3" s="24">
        <v>100</v>
      </c>
      <c r="H3" s="24">
        <v>100</v>
      </c>
      <c r="I3" s="24">
        <v>100</v>
      </c>
      <c r="J3" s="24">
        <v>100</v>
      </c>
      <c r="K3" s="24">
        <v>100</v>
      </c>
      <c r="L3" s="24">
        <v>100</v>
      </c>
      <c r="M3" s="90">
        <v>100</v>
      </c>
    </row>
    <row r="4" spans="1:13" x14ac:dyDescent="0.35">
      <c r="A4" s="23" t="str">
        <f>B3&amp;C3&amp;D4</f>
        <v>DISTRIBUCION VOLUMEN X CRITERIO (Consumiciones)TotalAlimentacionBCN AM</v>
      </c>
      <c r="B4" s="23">
        <v>0</v>
      </c>
      <c r="C4" s="23">
        <v>0</v>
      </c>
      <c r="D4" s="24" t="s">
        <v>53</v>
      </c>
      <c r="E4" s="24">
        <v>9.1003829885160172</v>
      </c>
      <c r="F4" s="24">
        <v>8.681578459074947</v>
      </c>
      <c r="G4" s="24">
        <v>8.5264799666096085</v>
      </c>
      <c r="H4" s="24">
        <v>9.3431490135477269</v>
      </c>
      <c r="I4" s="24">
        <v>9.2486936375919289</v>
      </c>
      <c r="J4" s="24">
        <v>8.7988970686179613</v>
      </c>
      <c r="K4" s="24">
        <v>8.8227701685517932</v>
      </c>
      <c r="L4" s="24">
        <v>9.3973057128407529</v>
      </c>
      <c r="M4" s="90">
        <v>9.0711763787432851</v>
      </c>
    </row>
    <row r="5" spans="1:13" x14ac:dyDescent="0.35">
      <c r="A5" s="23" t="str">
        <f>B3&amp;C3&amp;D5</f>
        <v>DISTRIBUCION VOLUMEN X CRITERIO (Consumiciones)TotalAlimentacionREST.CAT ARAGON</v>
      </c>
      <c r="B5" s="23">
        <v>0</v>
      </c>
      <c r="C5" s="23">
        <v>0</v>
      </c>
      <c r="D5" s="24" t="s">
        <v>58</v>
      </c>
      <c r="E5" s="24">
        <v>12.752684305909995</v>
      </c>
      <c r="F5" s="24">
        <v>12.460166372430537</v>
      </c>
      <c r="G5" s="24">
        <v>12.762206672333122</v>
      </c>
      <c r="H5" s="24">
        <v>12.978794957163913</v>
      </c>
      <c r="I5" s="24">
        <v>12.408670404674762</v>
      </c>
      <c r="J5" s="24">
        <v>13.068633852300298</v>
      </c>
      <c r="K5" s="24">
        <v>12.789192471533356</v>
      </c>
      <c r="L5" s="24">
        <v>13.485892497673188</v>
      </c>
      <c r="M5" s="90">
        <v>13.596714755562569</v>
      </c>
    </row>
    <row r="6" spans="1:13" x14ac:dyDescent="0.35">
      <c r="A6" s="23" t="str">
        <f>B3&amp;C3&amp;D6</f>
        <v>DISTRIBUCION VOLUMEN X CRITERIO (Consumiciones)TotalAlimentacionLEVANTE</v>
      </c>
      <c r="B6" s="23">
        <v>0</v>
      </c>
      <c r="C6" s="23">
        <v>0</v>
      </c>
      <c r="D6" s="24" t="s">
        <v>62</v>
      </c>
      <c r="E6" s="24">
        <v>15.760972048327258</v>
      </c>
      <c r="F6" s="24">
        <v>15.537041275085834</v>
      </c>
      <c r="G6" s="24">
        <v>15.645551524450521</v>
      </c>
      <c r="H6" s="24">
        <v>15.473609310291097</v>
      </c>
      <c r="I6" s="24">
        <v>15.101037426064112</v>
      </c>
      <c r="J6" s="24">
        <v>15.332459170553348</v>
      </c>
      <c r="K6" s="24">
        <v>15.771670566159921</v>
      </c>
      <c r="L6" s="24">
        <v>15.583856659786571</v>
      </c>
      <c r="M6" s="90">
        <v>14.873974410417153</v>
      </c>
    </row>
    <row r="7" spans="1:13" x14ac:dyDescent="0.35">
      <c r="A7" s="23" t="str">
        <f>B3&amp;C3&amp;D7</f>
        <v>DISTRIBUCION VOLUMEN X CRITERIO (Consumiciones)TotalAlimentacionANDALUCIA</v>
      </c>
      <c r="B7" s="23">
        <v>0</v>
      </c>
      <c r="C7" s="23">
        <v>0</v>
      </c>
      <c r="D7" s="24" t="s">
        <v>66</v>
      </c>
      <c r="E7" s="24">
        <v>20.767175533270997</v>
      </c>
      <c r="F7" s="24">
        <v>20.871361112359242</v>
      </c>
      <c r="G7" s="24">
        <v>21.173351222652741</v>
      </c>
      <c r="H7" s="24">
        <v>20.511963798395204</v>
      </c>
      <c r="I7" s="24">
        <v>21.181343615301508</v>
      </c>
      <c r="J7" s="24">
        <v>20.975793745568623</v>
      </c>
      <c r="K7" s="24">
        <v>21.305401952105811</v>
      </c>
      <c r="L7" s="24">
        <v>19.848402963021726</v>
      </c>
      <c r="M7" s="90">
        <v>19.695362748538113</v>
      </c>
    </row>
    <row r="8" spans="1:13" x14ac:dyDescent="0.35">
      <c r="A8" s="23" t="str">
        <f>B3&amp;C3&amp;D8</f>
        <v>DISTRIBUCION VOLUMEN X CRITERIO (Consumiciones)TotalAlimentacionMDD AM</v>
      </c>
      <c r="B8" s="23">
        <v>0</v>
      </c>
      <c r="C8" s="23">
        <v>0</v>
      </c>
      <c r="D8" s="24" t="s">
        <v>70</v>
      </c>
      <c r="E8" s="24">
        <v>13.536174348598623</v>
      </c>
      <c r="F8" s="24">
        <v>13.928772894484975</v>
      </c>
      <c r="G8" s="24">
        <v>14.000202775660838</v>
      </c>
      <c r="H8" s="24">
        <v>13.846459822136959</v>
      </c>
      <c r="I8" s="24">
        <v>13.862527920102766</v>
      </c>
      <c r="J8" s="24">
        <v>13.713400957481664</v>
      </c>
      <c r="K8" s="24">
        <v>13.485463147309895</v>
      </c>
      <c r="L8" s="24">
        <v>13.472657638960703</v>
      </c>
      <c r="M8" s="90">
        <v>13.45892521065824</v>
      </c>
    </row>
    <row r="9" spans="1:13" x14ac:dyDescent="0.35">
      <c r="A9" s="23" t="str">
        <f>B3&amp;C3&amp;D9</f>
        <v>DISTRIBUCION VOLUMEN X CRITERIO (Consumiciones)TotalAlimentacionRTO CENTRO</v>
      </c>
      <c r="B9" s="23">
        <v>0</v>
      </c>
      <c r="C9" s="23">
        <v>0</v>
      </c>
      <c r="D9" s="24" t="s">
        <v>73</v>
      </c>
      <c r="E9" s="24">
        <v>9.3753539213152042</v>
      </c>
      <c r="F9" s="24">
        <v>9.5082023317097768</v>
      </c>
      <c r="G9" s="24">
        <v>9.2515246194999214</v>
      </c>
      <c r="H9" s="24">
        <v>9.0204059314365281</v>
      </c>
      <c r="I9" s="24">
        <v>8.6227713243708557</v>
      </c>
      <c r="J9" s="24">
        <v>8.4360346069375591</v>
      </c>
      <c r="K9" s="24">
        <v>8.6284998422081429</v>
      </c>
      <c r="L9" s="24">
        <v>8.1029846961542766</v>
      </c>
      <c r="M9" s="90">
        <v>8.5753576447241837</v>
      </c>
    </row>
    <row r="10" spans="1:13" x14ac:dyDescent="0.35">
      <c r="A10" s="23" t="str">
        <f>B3&amp;C3&amp;D10</f>
        <v>DISTRIBUCION VOLUMEN X CRITERIO (Consumiciones)TotalAlimentacionNORTE-CENTRO</v>
      </c>
      <c r="B10" s="23">
        <v>0</v>
      </c>
      <c r="C10" s="23">
        <v>0</v>
      </c>
      <c r="D10" s="24" t="s">
        <v>76</v>
      </c>
      <c r="E10" s="24">
        <v>9.2879377942400314</v>
      </c>
      <c r="F10" s="24">
        <v>9.2555659053622055</v>
      </c>
      <c r="G10" s="24">
        <v>9.5704569380537237</v>
      </c>
      <c r="H10" s="24">
        <v>9.5238568346897257</v>
      </c>
      <c r="I10" s="24">
        <v>9.6756001211868607</v>
      </c>
      <c r="J10" s="24">
        <v>9.9691363362094556</v>
      </c>
      <c r="K10" s="24">
        <v>9.4979449448309747</v>
      </c>
      <c r="L10" s="24">
        <v>10.007451469823673</v>
      </c>
      <c r="M10" s="90">
        <v>9.2165981401299124</v>
      </c>
    </row>
    <row r="11" spans="1:13" x14ac:dyDescent="0.35">
      <c r="A11" s="23" t="str">
        <f>B3&amp;C3&amp;D11</f>
        <v>DISTRIBUCION VOLUMEN X CRITERIO (Consumiciones)TotalAlimentacionNOROESTE</v>
      </c>
      <c r="B11" s="23">
        <v>0</v>
      </c>
      <c r="C11" s="23">
        <v>0</v>
      </c>
      <c r="D11" s="24" t="s">
        <v>78</v>
      </c>
      <c r="E11" s="24">
        <v>9.4193367891300888</v>
      </c>
      <c r="F11" s="24">
        <v>9.757309321368016</v>
      </c>
      <c r="G11" s="24">
        <v>9.0702296603338706</v>
      </c>
      <c r="H11" s="24">
        <v>9.3017603323388514</v>
      </c>
      <c r="I11" s="24">
        <v>9.8993490282711711</v>
      </c>
      <c r="J11" s="24">
        <v>9.7056372515798728</v>
      </c>
      <c r="K11" s="24">
        <v>9.6990534881915966</v>
      </c>
      <c r="L11" s="24">
        <v>10.101444820166</v>
      </c>
      <c r="M11" s="90">
        <v>11.511887353454224</v>
      </c>
    </row>
    <row r="12" spans="1:13" x14ac:dyDescent="0.35">
      <c r="A12" s="23" t="str">
        <f>B3&amp;C3&amp;D12</f>
        <v>DISTRIBUCION VOLUMEN X CRITERIO (Consumiciones)TotalAlimentacion&lt;2MIL</v>
      </c>
      <c r="B12" s="23">
        <v>0</v>
      </c>
      <c r="C12" s="23">
        <v>0</v>
      </c>
      <c r="D12" s="24" t="s">
        <v>81</v>
      </c>
      <c r="E12" s="24">
        <v>5.403084686877369</v>
      </c>
      <c r="F12" s="24">
        <v>5.4415881720102171</v>
      </c>
      <c r="G12" s="24">
        <v>5.237904854280341</v>
      </c>
      <c r="H12" s="24">
        <v>5.3630488887491117</v>
      </c>
      <c r="I12" s="24">
        <v>5.1601633087535337</v>
      </c>
      <c r="J12" s="24">
        <v>4.9617727105106582</v>
      </c>
      <c r="K12" s="24">
        <v>4.7308118775726653</v>
      </c>
      <c r="L12" s="24">
        <v>5.1654835451430152</v>
      </c>
      <c r="M12" s="90">
        <v>5.0812194757510083</v>
      </c>
    </row>
    <row r="13" spans="1:13" x14ac:dyDescent="0.35">
      <c r="A13" s="23" t="str">
        <f>B3&amp;C3&amp;D13</f>
        <v>DISTRIBUCION VOLUMEN X CRITERIO (Consumiciones)TotalAlimentacion2-5MIL</v>
      </c>
      <c r="B13" s="23">
        <v>0</v>
      </c>
      <c r="C13" s="23">
        <v>0</v>
      </c>
      <c r="D13" s="24" t="s">
        <v>84</v>
      </c>
      <c r="E13" s="24">
        <v>5.1472720445331852</v>
      </c>
      <c r="F13" s="24">
        <v>4.7410857860318592</v>
      </c>
      <c r="G13" s="24">
        <v>4.9772367422738251</v>
      </c>
      <c r="H13" s="24">
        <v>5.6029824438513458</v>
      </c>
      <c r="I13" s="24">
        <v>5.1193263367161945</v>
      </c>
      <c r="J13" s="24">
        <v>5.0942618870792327</v>
      </c>
      <c r="K13" s="24">
        <v>5.3911203700569521</v>
      </c>
      <c r="L13" s="24">
        <v>5.6992517364332951</v>
      </c>
      <c r="M13" s="90">
        <v>5.288310083558164</v>
      </c>
    </row>
    <row r="14" spans="1:13" x14ac:dyDescent="0.35">
      <c r="A14" s="23" t="str">
        <f>B3&amp;C3&amp;D14</f>
        <v>DISTRIBUCION VOLUMEN X CRITERIO (Consumiciones)TotalAlimentacion5-10MIL</v>
      </c>
      <c r="B14" s="23">
        <v>0</v>
      </c>
      <c r="C14" s="23">
        <v>0</v>
      </c>
      <c r="D14" s="24" t="s">
        <v>85</v>
      </c>
      <c r="E14" s="24">
        <v>7.3760091965467565</v>
      </c>
      <c r="F14" s="24">
        <v>7.4327329177941586</v>
      </c>
      <c r="G14" s="24">
        <v>7.4768658317942105</v>
      </c>
      <c r="H14" s="24">
        <v>7.1923992926649012</v>
      </c>
      <c r="I14" s="24">
        <v>7.862431388049397</v>
      </c>
      <c r="J14" s="24">
        <v>8.0878923859035297</v>
      </c>
      <c r="K14" s="24">
        <v>7.5003513133992481</v>
      </c>
      <c r="L14" s="24">
        <v>7.1433494215194475</v>
      </c>
      <c r="M14" s="90">
        <v>8.114395945154147</v>
      </c>
    </row>
    <row r="15" spans="1:13" x14ac:dyDescent="0.35">
      <c r="A15" s="23" t="str">
        <f>B3&amp;C3&amp;D15</f>
        <v>DISTRIBUCION VOLUMEN X CRITERIO (Consumiciones)TotalAlimentacion10-30MIL</v>
      </c>
      <c r="B15" s="23">
        <v>0</v>
      </c>
      <c r="C15" s="23">
        <v>0</v>
      </c>
      <c r="D15" s="24" t="s">
        <v>86</v>
      </c>
      <c r="E15" s="24">
        <v>18.74599184664574</v>
      </c>
      <c r="F15" s="24">
        <v>18.507541842798982</v>
      </c>
      <c r="G15" s="24">
        <v>18.65776030903011</v>
      </c>
      <c r="H15" s="24">
        <v>17.961172335020663</v>
      </c>
      <c r="I15" s="24">
        <v>17.855305626677286</v>
      </c>
      <c r="J15" s="24">
        <v>18.129181036759238</v>
      </c>
      <c r="K15" s="24">
        <v>18.044098977720751</v>
      </c>
      <c r="L15" s="24">
        <v>17.793947026566048</v>
      </c>
      <c r="M15" s="90">
        <v>17.877169330779189</v>
      </c>
    </row>
    <row r="16" spans="1:13" x14ac:dyDescent="0.35">
      <c r="A16" s="23" t="str">
        <f>B3&amp;C3&amp;D16</f>
        <v>DISTRIBUCION VOLUMEN X CRITERIO (Consumiciones)TotalAlimentacion30-100MIL</v>
      </c>
      <c r="B16" s="23">
        <v>0</v>
      </c>
      <c r="C16" s="23">
        <v>0</v>
      </c>
      <c r="D16" s="24" t="s">
        <v>87</v>
      </c>
      <c r="E16" s="24">
        <v>20.640733652957298</v>
      </c>
      <c r="F16" s="24">
        <v>20.80394561221874</v>
      </c>
      <c r="G16" s="24">
        <v>21.265671601437681</v>
      </c>
      <c r="H16" s="24">
        <v>20.85684684079385</v>
      </c>
      <c r="I16" s="24">
        <v>21.273231694212548</v>
      </c>
      <c r="J16" s="24">
        <v>20.929244694380323</v>
      </c>
      <c r="K16" s="24">
        <v>21.490221862532007</v>
      </c>
      <c r="L16" s="24">
        <v>20.990043221358235</v>
      </c>
      <c r="M16" s="90">
        <v>20.201238010654208</v>
      </c>
    </row>
    <row r="17" spans="1:13" x14ac:dyDescent="0.35">
      <c r="A17" s="23" t="str">
        <f>B3&amp;C3&amp;D17</f>
        <v>DISTRIBUCION VOLUMEN X CRITERIO (Consumiciones)TotalAlimentacion100-200MIL</v>
      </c>
      <c r="B17" s="23">
        <v>0</v>
      </c>
      <c r="C17" s="23">
        <v>0</v>
      </c>
      <c r="D17" s="24" t="s">
        <v>88</v>
      </c>
      <c r="E17" s="24">
        <v>9.7547362960425694</v>
      </c>
      <c r="F17" s="24">
        <v>10.23410921185304</v>
      </c>
      <c r="G17" s="24">
        <v>10.402523205139689</v>
      </c>
      <c r="H17" s="24">
        <v>10.255208162086667</v>
      </c>
      <c r="I17" s="24">
        <v>10.353871506053309</v>
      </c>
      <c r="J17" s="24">
        <v>10.683445419665905</v>
      </c>
      <c r="K17" s="24">
        <v>10.209639219089292</v>
      </c>
      <c r="L17" s="24">
        <v>9.98397792324986</v>
      </c>
      <c r="M17" s="90">
        <v>10.100568638742311</v>
      </c>
    </row>
    <row r="18" spans="1:13" x14ac:dyDescent="0.35">
      <c r="A18" s="23" t="str">
        <f>B3&amp;C3&amp;D18</f>
        <v>DISTRIBUCION VOLUMEN X CRITERIO (Consumiciones)TotalAlimentacion200-500MIL</v>
      </c>
      <c r="B18" s="23">
        <v>0</v>
      </c>
      <c r="C18" s="23">
        <v>0</v>
      </c>
      <c r="D18" s="24" t="s">
        <v>89</v>
      </c>
      <c r="E18" s="24">
        <v>13.575522775246624</v>
      </c>
      <c r="F18" s="24">
        <v>14.017798045912011</v>
      </c>
      <c r="G18" s="24">
        <v>13.028586298786557</v>
      </c>
      <c r="H18" s="24">
        <v>13.691508690872547</v>
      </c>
      <c r="I18" s="24">
        <v>14.140455442141263</v>
      </c>
      <c r="J18" s="24">
        <v>13.734762716451101</v>
      </c>
      <c r="K18" s="24">
        <v>13.653577293563632</v>
      </c>
      <c r="L18" s="24">
        <v>14.173449959696896</v>
      </c>
      <c r="M18" s="90">
        <v>14.187074927010423</v>
      </c>
    </row>
    <row r="19" spans="1:13" x14ac:dyDescent="0.35">
      <c r="A19" s="23" t="str">
        <f>B3&amp;C3&amp;D19</f>
        <v>DISTRIBUCION VOLUMEN X CRITERIO (Consumiciones)TotalAlimentacion&gt;500MIL</v>
      </c>
      <c r="B19" s="23">
        <v>0</v>
      </c>
      <c r="C19" s="23">
        <v>0</v>
      </c>
      <c r="D19" s="24" t="s">
        <v>90</v>
      </c>
      <c r="E19" s="24">
        <v>19.35665659287374</v>
      </c>
      <c r="F19" s="24">
        <v>18.821196083256524</v>
      </c>
      <c r="G19" s="24">
        <v>18.953454536851943</v>
      </c>
      <c r="H19" s="24">
        <v>19.07684049364785</v>
      </c>
      <c r="I19" s="24">
        <v>18.235211436178453</v>
      </c>
      <c r="J19" s="24">
        <v>18.379439149250015</v>
      </c>
      <c r="K19" s="24">
        <v>18.98017224784844</v>
      </c>
      <c r="L19" s="24">
        <v>19.05048654131387</v>
      </c>
      <c r="M19" s="90">
        <v>19.150020230578225</v>
      </c>
    </row>
    <row r="20" spans="1:13" x14ac:dyDescent="0.35">
      <c r="A20" s="23" t="str">
        <f>B3&amp;C3&amp;D20</f>
        <v>DISTRIBUCION VOLUMEN X CRITERIO (Consumiciones)TotalAlimentacionDE 15 A 19 AÑOS</v>
      </c>
      <c r="B20" s="23">
        <v>0</v>
      </c>
      <c r="C20" s="23">
        <v>0</v>
      </c>
      <c r="D20" s="24" t="s">
        <v>91</v>
      </c>
      <c r="E20" s="24">
        <v>2.7490590169665938</v>
      </c>
      <c r="F20" s="24">
        <v>2.532217168381369</v>
      </c>
      <c r="G20" s="24">
        <v>2.7410385831388657</v>
      </c>
      <c r="H20" s="24">
        <v>2.5915161244669616</v>
      </c>
      <c r="I20" s="24">
        <v>2.2125743435412719</v>
      </c>
      <c r="J20" s="24">
        <v>2.2200324270613128</v>
      </c>
      <c r="K20" s="24">
        <v>1.7545162149511457</v>
      </c>
      <c r="L20" s="24">
        <v>2.0198923078448678</v>
      </c>
      <c r="M20" s="90">
        <v>1.8519521248822681</v>
      </c>
    </row>
    <row r="21" spans="1:13" x14ac:dyDescent="0.35">
      <c r="A21" s="23" t="str">
        <f>B3&amp;C3&amp;D21</f>
        <v>DISTRIBUCION VOLUMEN X CRITERIO (Consumiciones)TotalAlimentacionDE 20 A 24 AÑOS</v>
      </c>
      <c r="B21" s="23">
        <v>0</v>
      </c>
      <c r="C21" s="23">
        <v>0</v>
      </c>
      <c r="D21" s="24" t="s">
        <v>92</v>
      </c>
      <c r="E21" s="24">
        <v>3.1806347021423034</v>
      </c>
      <c r="F21" s="24">
        <v>2.613024040446041</v>
      </c>
      <c r="G21" s="24">
        <v>2.952612341940597</v>
      </c>
      <c r="H21" s="24">
        <v>3.0246931140613587</v>
      </c>
      <c r="I21" s="24">
        <v>2.4872911964397932</v>
      </c>
      <c r="J21" s="24">
        <v>2.4552585541681018</v>
      </c>
      <c r="K21" s="24">
        <v>2.5844453128980054</v>
      </c>
      <c r="L21" s="24">
        <v>2.8157645335535717</v>
      </c>
      <c r="M21" s="90">
        <v>2.542542135845395</v>
      </c>
    </row>
    <row r="22" spans="1:13" x14ac:dyDescent="0.35">
      <c r="A22" s="23" t="str">
        <f>B3&amp;C3&amp;D22</f>
        <v>DISTRIBUCION VOLUMEN X CRITERIO (Consumiciones)TotalAlimentacionDE 25 A 34 AÑOS</v>
      </c>
      <c r="B22" s="23">
        <v>0</v>
      </c>
      <c r="C22" s="23">
        <v>0</v>
      </c>
      <c r="D22" s="24" t="s">
        <v>93</v>
      </c>
      <c r="E22" s="24">
        <v>9.1118857636846329</v>
      </c>
      <c r="F22" s="24">
        <v>8.625188956401912</v>
      </c>
      <c r="G22" s="24">
        <v>9.1229175362081296</v>
      </c>
      <c r="H22" s="24">
        <v>8.6448736074518919</v>
      </c>
      <c r="I22" s="24">
        <v>8.0829027710243384</v>
      </c>
      <c r="J22" s="24">
        <v>8.5311120780754646</v>
      </c>
      <c r="K22" s="24">
        <v>8.8793393188246892</v>
      </c>
      <c r="L22" s="24">
        <v>8.5887893628143317</v>
      </c>
      <c r="M22" s="90">
        <v>8.6518980647479236</v>
      </c>
    </row>
    <row r="23" spans="1:13" x14ac:dyDescent="0.35">
      <c r="A23" s="23" t="str">
        <f>B3&amp;C3&amp;D23</f>
        <v>DISTRIBUCION VOLUMEN X CRITERIO (Consumiciones)TotalAlimentacionDE 35 A 49 AÑOS</v>
      </c>
      <c r="B23" s="23">
        <v>0</v>
      </c>
      <c r="C23" s="23">
        <v>0</v>
      </c>
      <c r="D23" s="24" t="s">
        <v>94</v>
      </c>
      <c r="E23" s="24">
        <v>27.481682965219704</v>
      </c>
      <c r="F23" s="24">
        <v>27.400069331546572</v>
      </c>
      <c r="G23" s="24">
        <v>26.97613837411096</v>
      </c>
      <c r="H23" s="24">
        <v>26.745440133118525</v>
      </c>
      <c r="I23" s="24">
        <v>26.56717342733468</v>
      </c>
      <c r="J23" s="24">
        <v>26.521297961133328</v>
      </c>
      <c r="K23" s="24">
        <v>26.470235463745656</v>
      </c>
      <c r="L23" s="24">
        <v>25.082500945600021</v>
      </c>
      <c r="M23" s="90">
        <v>24.250375650778246</v>
      </c>
    </row>
    <row r="24" spans="1:13" x14ac:dyDescent="0.35">
      <c r="A24" s="23" t="str">
        <f>B3&amp;C3&amp;D24</f>
        <v>DISTRIBUCION VOLUMEN X CRITERIO (Consumiciones)TotalAlimentacionDE 50 A 59 AÑOS</v>
      </c>
      <c r="B24" s="23">
        <v>0</v>
      </c>
      <c r="C24" s="23">
        <v>0</v>
      </c>
      <c r="D24" s="24" t="s">
        <v>95</v>
      </c>
      <c r="E24" s="24">
        <v>25.464616023961518</v>
      </c>
      <c r="F24" s="24">
        <v>26.130217123215754</v>
      </c>
      <c r="G24" s="24">
        <v>26.293321752590039</v>
      </c>
      <c r="H24" s="24">
        <v>24.297914876766729</v>
      </c>
      <c r="I24" s="24">
        <v>24.779807451165706</v>
      </c>
      <c r="J24" s="24">
        <v>24.644145952623212</v>
      </c>
      <c r="K24" s="24">
        <v>24.990588903830393</v>
      </c>
      <c r="L24" s="24">
        <v>24.738922313468883</v>
      </c>
      <c r="M24" s="90">
        <v>24.943141162427199</v>
      </c>
    </row>
    <row r="25" spans="1:13" x14ac:dyDescent="0.35">
      <c r="A25" s="23" t="str">
        <f>B3&amp;C3&amp;D25</f>
        <v>DISTRIBUCION VOLUMEN X CRITERIO (Consumiciones)TotalAlimentacionDE 60 A 75 AÑOS</v>
      </c>
      <c r="B25" s="23">
        <v>0</v>
      </c>
      <c r="C25" s="23">
        <v>0</v>
      </c>
      <c r="D25" s="24" t="s">
        <v>96</v>
      </c>
      <c r="E25" s="24">
        <v>32.012134647713324</v>
      </c>
      <c r="F25" s="24">
        <v>32.699276395634953</v>
      </c>
      <c r="G25" s="24">
        <v>31.913972425889721</v>
      </c>
      <c r="H25" s="24">
        <v>34.695562144134541</v>
      </c>
      <c r="I25" s="24">
        <v>35.870234830525916</v>
      </c>
      <c r="J25" s="24">
        <v>35.628146950954189</v>
      </c>
      <c r="K25" s="24">
        <v>35.320861109316084</v>
      </c>
      <c r="L25" s="24">
        <v>36.754126995145214</v>
      </c>
      <c r="M25" s="90">
        <v>37.76009724108637</v>
      </c>
    </row>
    <row r="26" spans="1:13" x14ac:dyDescent="0.35">
      <c r="A26" s="23" t="str">
        <f>B3&amp;C3&amp;D26</f>
        <v>DISTRIBUCION VOLUMEN X CRITERIO (Consumiciones)TotalAlimentacionALTA Y MEDIA ALTA</v>
      </c>
      <c r="B26" s="23">
        <v>0</v>
      </c>
      <c r="C26" s="23">
        <v>0</v>
      </c>
      <c r="D26" s="24" t="s">
        <v>97</v>
      </c>
      <c r="E26" s="24">
        <v>26.784704854887387</v>
      </c>
      <c r="F26" s="24">
        <v>27.785653305482754</v>
      </c>
      <c r="G26" s="24">
        <v>27.09483986637084</v>
      </c>
      <c r="H26" s="24">
        <v>26.729543677370565</v>
      </c>
      <c r="I26" s="24">
        <v>26.741077878212423</v>
      </c>
      <c r="J26" s="24">
        <v>26.529126633329764</v>
      </c>
      <c r="K26" s="24">
        <v>26.287128526682213</v>
      </c>
      <c r="L26" s="24">
        <v>25.726412060614734</v>
      </c>
      <c r="M26" s="90">
        <v>26.658865442310955</v>
      </c>
    </row>
    <row r="27" spans="1:13" x14ac:dyDescent="0.35">
      <c r="A27" s="23" t="str">
        <f>B3&amp;C3&amp;D27</f>
        <v>DISTRIBUCION VOLUMEN X CRITERIO (Consumiciones)TotalAlimentacionMEDIA</v>
      </c>
      <c r="B27" s="23">
        <v>0</v>
      </c>
      <c r="C27" s="23">
        <v>0</v>
      </c>
      <c r="D27" s="24" t="s">
        <v>98</v>
      </c>
      <c r="E27" s="24">
        <v>32.613704258828044</v>
      </c>
      <c r="F27" s="24">
        <v>33.419993886345154</v>
      </c>
      <c r="G27" s="24">
        <v>34.106933744742619</v>
      </c>
      <c r="H27" s="24">
        <v>33.020398068980903</v>
      </c>
      <c r="I27" s="24">
        <v>34.008927258205958</v>
      </c>
      <c r="J27" s="24">
        <v>33.389450501993153</v>
      </c>
      <c r="K27" s="24">
        <v>34.090282927809973</v>
      </c>
      <c r="L27" s="24">
        <v>33.821591129634328</v>
      </c>
      <c r="M27" s="90">
        <v>33.026914224027209</v>
      </c>
    </row>
    <row r="28" spans="1:13" x14ac:dyDescent="0.35">
      <c r="A28" s="23" t="str">
        <f>B3&amp;C3&amp;D28</f>
        <v>DISTRIBUCION VOLUMEN X CRITERIO (Consumiciones)TotalAlimentacionMEDIA BAJA</v>
      </c>
      <c r="B28" s="23">
        <v>0</v>
      </c>
      <c r="C28" s="23">
        <v>0</v>
      </c>
      <c r="D28" s="24" t="s">
        <v>99</v>
      </c>
      <c r="E28" s="24">
        <v>23.8316261782455</v>
      </c>
      <c r="F28" s="24">
        <v>23.360959634279585</v>
      </c>
      <c r="G28" s="24">
        <v>23.293222054556793</v>
      </c>
      <c r="H28" s="24">
        <v>25.100103355553109</v>
      </c>
      <c r="I28" s="24">
        <v>23.767140554257047</v>
      </c>
      <c r="J28" s="24">
        <v>24.367852247015872</v>
      </c>
      <c r="K28" s="24">
        <v>24.437062589174623</v>
      </c>
      <c r="L28" s="24">
        <v>24.871625057904719</v>
      </c>
      <c r="M28" s="90">
        <v>24.565798066930476</v>
      </c>
    </row>
    <row r="29" spans="1:13" x14ac:dyDescent="0.35">
      <c r="A29" s="23" t="str">
        <f>B3&amp;C3&amp;D29</f>
        <v>DISTRIBUCION VOLUMEN X CRITERIO (Consumiciones)TotalAlimentacionBAJA</v>
      </c>
      <c r="B29" s="23">
        <v>0</v>
      </c>
      <c r="C29" s="23">
        <v>0</v>
      </c>
      <c r="D29" s="24" t="s">
        <v>100</v>
      </c>
      <c r="E29" s="24">
        <v>16.769975345624001</v>
      </c>
      <c r="F29" s="24">
        <v>15.433418783261624</v>
      </c>
      <c r="G29" s="24">
        <v>15.504997575141054</v>
      </c>
      <c r="H29" s="24">
        <v>15.149962045782365</v>
      </c>
      <c r="I29" s="24">
        <v>15.482854309324573</v>
      </c>
      <c r="J29" s="24">
        <v>15.713570617661205</v>
      </c>
      <c r="K29" s="24">
        <v>15.185519118116181</v>
      </c>
      <c r="L29" s="24">
        <v>15.5803646687</v>
      </c>
      <c r="M29" s="90">
        <v>15.748415551186721</v>
      </c>
    </row>
    <row r="30" spans="1:13" x14ac:dyDescent="0.35">
      <c r="A30" s="23" t="str">
        <f>B3&amp;C3&amp;D30</f>
        <v>DISTRIBUCION VOLUMEN X CRITERIO (Consumiciones)TotalAlimentacionHOMBRE</v>
      </c>
      <c r="B30" s="23">
        <v>0</v>
      </c>
      <c r="C30" s="23">
        <v>0</v>
      </c>
      <c r="D30" s="24" t="s">
        <v>101</v>
      </c>
      <c r="E30" s="24">
        <v>54.906249191100308</v>
      </c>
      <c r="F30" s="24">
        <v>55.253866840127465</v>
      </c>
      <c r="G30" s="24">
        <v>56.314417180505828</v>
      </c>
      <c r="H30" s="24">
        <v>55.899522105651386</v>
      </c>
      <c r="I30" s="24">
        <v>55.610681010808008</v>
      </c>
      <c r="J30" s="24">
        <v>55.534567443660436</v>
      </c>
      <c r="K30" s="24">
        <v>55.215183303535795</v>
      </c>
      <c r="L30" s="24">
        <v>55.595225109470029</v>
      </c>
      <c r="M30" s="90">
        <v>55.650912558572138</v>
      </c>
    </row>
    <row r="31" spans="1:13" x14ac:dyDescent="0.35">
      <c r="A31" s="23" t="str">
        <f>B3&amp;C3&amp;D31</f>
        <v>DISTRIBUCION VOLUMEN X CRITERIO (Consumiciones)TotalAlimentacionMUJER</v>
      </c>
      <c r="B31" s="23">
        <v>0</v>
      </c>
      <c r="C31" s="23">
        <v>0</v>
      </c>
      <c r="D31" s="24" t="s">
        <v>102</v>
      </c>
      <c r="E31" s="24">
        <v>45.093750808899685</v>
      </c>
      <c r="F31" s="24">
        <v>44.746133159872542</v>
      </c>
      <c r="G31" s="24">
        <v>43.685582819494179</v>
      </c>
      <c r="H31" s="24">
        <v>44.100513632783297</v>
      </c>
      <c r="I31" s="24">
        <v>44.389318989191992</v>
      </c>
      <c r="J31" s="24">
        <v>44.465432556339564</v>
      </c>
      <c r="K31" s="24">
        <v>44.784782505379113</v>
      </c>
      <c r="L31" s="24">
        <v>44.404774890529971</v>
      </c>
      <c r="M31" s="90">
        <v>44.349087441427862</v>
      </c>
    </row>
    <row r="32" spans="1:13" x14ac:dyDescent="0.35">
      <c r="A32" s="23" t="str">
        <f>B3&amp;C32&amp;D32</f>
        <v>DISTRIBUCION VOLUMEN X CRITERIO (Consumiciones).T.Alimentos TOTAL INGT.ESPAÑA</v>
      </c>
      <c r="B32" s="23">
        <v>0</v>
      </c>
      <c r="C32" s="23" t="s">
        <v>48</v>
      </c>
      <c r="D32" s="24" t="s">
        <v>49</v>
      </c>
      <c r="E32" s="24">
        <v>100</v>
      </c>
      <c r="F32" s="24">
        <v>100</v>
      </c>
      <c r="G32" s="24">
        <v>100</v>
      </c>
      <c r="H32" s="24">
        <v>100</v>
      </c>
      <c r="I32" s="24">
        <v>100</v>
      </c>
      <c r="J32" s="24">
        <v>100</v>
      </c>
      <c r="K32" s="24">
        <v>100</v>
      </c>
      <c r="L32" s="24">
        <v>100</v>
      </c>
      <c r="M32" s="90">
        <v>100</v>
      </c>
    </row>
    <row r="33" spans="1:13" x14ac:dyDescent="0.35">
      <c r="A33" s="23" t="str">
        <f>B3&amp;C32&amp;D33</f>
        <v>DISTRIBUCION VOLUMEN X CRITERIO (Consumiciones).T.Alimentos TOTAL INGBCN AM</v>
      </c>
      <c r="B33" s="23">
        <v>0</v>
      </c>
      <c r="C33" s="23">
        <v>0</v>
      </c>
      <c r="D33" s="24" t="s">
        <v>53</v>
      </c>
      <c r="E33" s="24">
        <v>9.8430461799256186</v>
      </c>
      <c r="F33" s="24">
        <v>9.314846413334303</v>
      </c>
      <c r="G33" s="24">
        <v>8.7914448964462135</v>
      </c>
      <c r="H33" s="24">
        <v>10.515789785972366</v>
      </c>
      <c r="I33" s="24">
        <v>10.305566572568416</v>
      </c>
      <c r="J33" s="24">
        <v>9.3283879482526952</v>
      </c>
      <c r="K33" s="24">
        <v>9.044289064378539</v>
      </c>
      <c r="L33" s="24">
        <v>9.6910564753224389</v>
      </c>
      <c r="M33" s="90">
        <v>9.6076663537416227</v>
      </c>
    </row>
    <row r="34" spans="1:13" x14ac:dyDescent="0.35">
      <c r="A34" s="23" t="str">
        <f>B3&amp;C32&amp;D34</f>
        <v>DISTRIBUCION VOLUMEN X CRITERIO (Consumiciones).T.Alimentos TOTAL INGREST.CAT ARAGON</v>
      </c>
      <c r="B34" s="23">
        <v>0</v>
      </c>
      <c r="C34" s="23">
        <v>0</v>
      </c>
      <c r="D34" s="24" t="s">
        <v>58</v>
      </c>
      <c r="E34" s="24">
        <v>12.036028480197308</v>
      </c>
      <c r="F34" s="24">
        <v>11.811521292087937</v>
      </c>
      <c r="G34" s="24">
        <v>12.854003619255675</v>
      </c>
      <c r="H34" s="24">
        <v>12.801022715319963</v>
      </c>
      <c r="I34" s="24">
        <v>11.83997353694995</v>
      </c>
      <c r="J34" s="24">
        <v>12.947269871408437</v>
      </c>
      <c r="K34" s="24">
        <v>12.927082354786526</v>
      </c>
      <c r="L34" s="24">
        <v>13.646675678448903</v>
      </c>
      <c r="M34" s="90">
        <v>13.050351639307554</v>
      </c>
    </row>
    <row r="35" spans="1:13" x14ac:dyDescent="0.35">
      <c r="A35" s="23" t="str">
        <f>B3&amp;C32&amp;D35</f>
        <v>DISTRIBUCION VOLUMEN X CRITERIO (Consumiciones).T.Alimentos TOTAL INGLEVANTE</v>
      </c>
      <c r="B35" s="23">
        <v>0</v>
      </c>
      <c r="C35" s="23">
        <v>0</v>
      </c>
      <c r="D35" s="24" t="s">
        <v>62</v>
      </c>
      <c r="E35" s="24">
        <v>17.734475644882433</v>
      </c>
      <c r="F35" s="24">
        <v>17.333348019037437</v>
      </c>
      <c r="G35" s="24">
        <v>16.797078853953852</v>
      </c>
      <c r="H35" s="24">
        <v>16.639207863112933</v>
      </c>
      <c r="I35" s="24">
        <v>16.875926956649256</v>
      </c>
      <c r="J35" s="24">
        <v>16.988270045269633</v>
      </c>
      <c r="K35" s="24">
        <v>17.228789917168616</v>
      </c>
      <c r="L35" s="24">
        <v>16.882083952335702</v>
      </c>
      <c r="M35" s="90">
        <v>16.683183250426502</v>
      </c>
    </row>
    <row r="36" spans="1:13" x14ac:dyDescent="0.35">
      <c r="A36" s="23" t="str">
        <f>B3&amp;C32&amp;D36</f>
        <v>DISTRIBUCION VOLUMEN X CRITERIO (Consumiciones).T.Alimentos TOTAL INGANDALUCIA</v>
      </c>
      <c r="B36" s="23">
        <v>0</v>
      </c>
      <c r="C36" s="23">
        <v>0</v>
      </c>
      <c r="D36" s="24" t="s">
        <v>66</v>
      </c>
      <c r="E36" s="24">
        <v>20.8082331012106</v>
      </c>
      <c r="F36" s="24">
        <v>21.480944108194741</v>
      </c>
      <c r="G36" s="24">
        <v>21.928467788367069</v>
      </c>
      <c r="H36" s="24">
        <v>20.654264505323496</v>
      </c>
      <c r="I36" s="24">
        <v>21.447935448821994</v>
      </c>
      <c r="J36" s="24">
        <v>21.597730603573176</v>
      </c>
      <c r="K36" s="24">
        <v>21.783378393169407</v>
      </c>
      <c r="L36" s="24">
        <v>20.647831149537588</v>
      </c>
      <c r="M36" s="90">
        <v>20.19413464114032</v>
      </c>
    </row>
    <row r="37" spans="1:13" x14ac:dyDescent="0.35">
      <c r="A37" s="23" t="str">
        <f>B3&amp;C32&amp;D37</f>
        <v>DISTRIBUCION VOLUMEN X CRITERIO (Consumiciones).T.Alimentos TOTAL INGMDD AM</v>
      </c>
      <c r="B37" s="23">
        <v>0</v>
      </c>
      <c r="C37" s="23">
        <v>0</v>
      </c>
      <c r="D37" s="24" t="s">
        <v>70</v>
      </c>
      <c r="E37" s="24">
        <v>15.731097752751088</v>
      </c>
      <c r="F37" s="24">
        <v>15.641042891384933</v>
      </c>
      <c r="G37" s="24">
        <v>16.335482177010604</v>
      </c>
      <c r="H37" s="24">
        <v>16.251895790199519</v>
      </c>
      <c r="I37" s="24">
        <v>15.966434587273074</v>
      </c>
      <c r="J37" s="24">
        <v>15.285475898715998</v>
      </c>
      <c r="K37" s="24">
        <v>15.757164686303387</v>
      </c>
      <c r="L37" s="24">
        <v>15.206053062444514</v>
      </c>
      <c r="M37" s="90">
        <v>14.923127752001127</v>
      </c>
    </row>
    <row r="38" spans="1:13" x14ac:dyDescent="0.35">
      <c r="A38" s="23" t="str">
        <f>B3&amp;C32&amp;D38</f>
        <v>DISTRIBUCION VOLUMEN X CRITERIO (Consumiciones).T.Alimentos TOTAL INGRTO CENTRO</v>
      </c>
      <c r="B38" s="23">
        <v>0</v>
      </c>
      <c r="C38" s="23">
        <v>0</v>
      </c>
      <c r="D38" s="24" t="s">
        <v>73</v>
      </c>
      <c r="E38" s="24">
        <v>8.1667303390152775</v>
      </c>
      <c r="F38" s="24">
        <v>8.4154621412471009</v>
      </c>
      <c r="G38" s="24">
        <v>8.1053531176824407</v>
      </c>
      <c r="H38" s="24">
        <v>7.7007640697524931</v>
      </c>
      <c r="I38" s="24">
        <v>7.6847655820371212</v>
      </c>
      <c r="J38" s="24">
        <v>7.4157236240320392</v>
      </c>
      <c r="K38" s="24">
        <v>7.6489935008691656</v>
      </c>
      <c r="L38" s="24">
        <v>7.2936939830739105</v>
      </c>
      <c r="M38" s="90">
        <v>7.4803850076513134</v>
      </c>
    </row>
    <row r="39" spans="1:13" x14ac:dyDescent="0.35">
      <c r="A39" s="23" t="str">
        <f>B3&amp;C32&amp;D39</f>
        <v>DISTRIBUCION VOLUMEN X CRITERIO (Consumiciones).T.Alimentos TOTAL INGNORTE-CENTRO</v>
      </c>
      <c r="B39" s="23">
        <v>0</v>
      </c>
      <c r="C39" s="23">
        <v>0</v>
      </c>
      <c r="D39" s="24" t="s">
        <v>76</v>
      </c>
      <c r="E39" s="24">
        <v>8.6891832821881501</v>
      </c>
      <c r="F39" s="24">
        <v>8.2559039507322414</v>
      </c>
      <c r="G39" s="24">
        <v>8.5383578463970053</v>
      </c>
      <c r="H39" s="24">
        <v>7.8912816575611808</v>
      </c>
      <c r="I39" s="24">
        <v>7.7653304048446712</v>
      </c>
      <c r="J39" s="24">
        <v>8.1822961507370593</v>
      </c>
      <c r="K39" s="24">
        <v>7.5676263822826506</v>
      </c>
      <c r="L39" s="24">
        <v>8.3455402831127241</v>
      </c>
      <c r="M39" s="90">
        <v>7.7186023657809288</v>
      </c>
    </row>
    <row r="40" spans="1:13" x14ac:dyDescent="0.35">
      <c r="A40" s="23" t="str">
        <f>B3&amp;C32&amp;D40</f>
        <v>DISTRIBUCION VOLUMEN X CRITERIO (Consumiciones).T.Alimentos TOTAL INGNOROESTE</v>
      </c>
      <c r="B40" s="23">
        <v>0</v>
      </c>
      <c r="C40" s="23">
        <v>0</v>
      </c>
      <c r="D40" s="24" t="s">
        <v>78</v>
      </c>
      <c r="E40" s="24">
        <v>6.9912007775726455</v>
      </c>
      <c r="F40" s="24">
        <v>7.7469252303174851</v>
      </c>
      <c r="G40" s="24">
        <v>6.6498082686864022</v>
      </c>
      <c r="H40" s="24">
        <v>7.545796088041981</v>
      </c>
      <c r="I40" s="24">
        <v>8.1140294159798163</v>
      </c>
      <c r="J40" s="24">
        <v>8.2548637818454278</v>
      </c>
      <c r="K40" s="24">
        <v>8.0426463985024679</v>
      </c>
      <c r="L40" s="24">
        <v>8.2870761227922252</v>
      </c>
      <c r="M40" s="90">
        <v>10.342547299986396</v>
      </c>
    </row>
    <row r="41" spans="1:13" x14ac:dyDescent="0.35">
      <c r="A41" s="23" t="str">
        <f>B3&amp;C32&amp;D41</f>
        <v>DISTRIBUCION VOLUMEN X CRITERIO (Consumiciones).T.Alimentos TOTAL ING&lt;2MIL</v>
      </c>
      <c r="B41" s="23">
        <v>0</v>
      </c>
      <c r="C41" s="23">
        <v>0</v>
      </c>
      <c r="D41" s="24" t="s">
        <v>81</v>
      </c>
      <c r="E41" s="24">
        <v>4.5439934467826504</v>
      </c>
      <c r="F41" s="24">
        <v>4.9553117993281885</v>
      </c>
      <c r="G41" s="24">
        <v>4.6517517523529879</v>
      </c>
      <c r="H41" s="24">
        <v>4.7524491316898798</v>
      </c>
      <c r="I41" s="24">
        <v>4.5234592938965008</v>
      </c>
      <c r="J41" s="24">
        <v>4.3763306206605641</v>
      </c>
      <c r="K41" s="24">
        <v>3.9687212630428617</v>
      </c>
      <c r="L41" s="24">
        <v>4.5251165508964943</v>
      </c>
      <c r="M41" s="90">
        <v>4.3182295596713693</v>
      </c>
    </row>
    <row r="42" spans="1:13" x14ac:dyDescent="0.35">
      <c r="A42" s="23" t="str">
        <f>B3&amp;C32&amp;D42</f>
        <v>DISTRIBUCION VOLUMEN X CRITERIO (Consumiciones).T.Alimentos TOTAL ING2-5MIL</v>
      </c>
      <c r="B42" s="23">
        <v>0</v>
      </c>
      <c r="C42" s="23">
        <v>0</v>
      </c>
      <c r="D42" s="24" t="s">
        <v>84</v>
      </c>
      <c r="E42" s="24">
        <v>4.5771113602723634</v>
      </c>
      <c r="F42" s="24">
        <v>4.3128662247460463</v>
      </c>
      <c r="G42" s="24">
        <v>4.5150772288068044</v>
      </c>
      <c r="H42" s="24">
        <v>5.1749035585566556</v>
      </c>
      <c r="I42" s="24">
        <v>5.0089262800750562</v>
      </c>
      <c r="J42" s="24">
        <v>4.9535778662153049</v>
      </c>
      <c r="K42" s="24">
        <v>5.1759384784570317</v>
      </c>
      <c r="L42" s="24">
        <v>5.5907044804618309</v>
      </c>
      <c r="M42" s="90">
        <v>5.2480960440472275</v>
      </c>
    </row>
    <row r="43" spans="1:13" x14ac:dyDescent="0.35">
      <c r="A43" s="23" t="str">
        <f>B3&amp;C32&amp;D43</f>
        <v>DISTRIBUCION VOLUMEN X CRITERIO (Consumiciones).T.Alimentos TOTAL ING5-10MIL</v>
      </c>
      <c r="B43" s="23">
        <v>0</v>
      </c>
      <c r="C43" s="23">
        <v>0</v>
      </c>
      <c r="D43" s="24" t="s">
        <v>85</v>
      </c>
      <c r="E43" s="24">
        <v>6.6733661823422068</v>
      </c>
      <c r="F43" s="24">
        <v>6.8176892878108255</v>
      </c>
      <c r="G43" s="24">
        <v>6.9493458654422859</v>
      </c>
      <c r="H43" s="24">
        <v>6.7080110003029674</v>
      </c>
      <c r="I43" s="24">
        <v>7.3747271206268481</v>
      </c>
      <c r="J43" s="24">
        <v>8.3717271825106394</v>
      </c>
      <c r="K43" s="24">
        <v>7.3505695465604424</v>
      </c>
      <c r="L43" s="24">
        <v>6.9095047534920653</v>
      </c>
      <c r="M43" s="90">
        <v>7.4124416856717223</v>
      </c>
    </row>
    <row r="44" spans="1:13" x14ac:dyDescent="0.35">
      <c r="A44" s="23" t="str">
        <f>B3&amp;C32&amp;D44</f>
        <v>DISTRIBUCION VOLUMEN X CRITERIO (Consumiciones).T.Alimentos TOTAL ING10-30MIL</v>
      </c>
      <c r="B44" s="23">
        <v>0</v>
      </c>
      <c r="C44" s="23">
        <v>0</v>
      </c>
      <c r="D44" s="24" t="s">
        <v>86</v>
      </c>
      <c r="E44" s="24">
        <v>19.073771671550187</v>
      </c>
      <c r="F44" s="24">
        <v>18.2611431748984</v>
      </c>
      <c r="G44" s="24">
        <v>18.155183524063588</v>
      </c>
      <c r="H44" s="24">
        <v>16.742827912145014</v>
      </c>
      <c r="I44" s="24">
        <v>16.768649951173341</v>
      </c>
      <c r="J44" s="24">
        <v>17.015777156550953</v>
      </c>
      <c r="K44" s="24">
        <v>17.074063891601288</v>
      </c>
      <c r="L44" s="24">
        <v>17.778247699095701</v>
      </c>
      <c r="M44" s="90">
        <v>17.502123017566333</v>
      </c>
    </row>
    <row r="45" spans="1:13" x14ac:dyDescent="0.35">
      <c r="A45" s="23" t="str">
        <f>B3&amp;C32&amp;D45</f>
        <v>DISTRIBUCION VOLUMEN X CRITERIO (Consumiciones).T.Alimentos TOTAL ING30-100MIL</v>
      </c>
      <c r="B45" s="23">
        <v>0</v>
      </c>
      <c r="C45" s="23">
        <v>0</v>
      </c>
      <c r="D45" s="24" t="s">
        <v>87</v>
      </c>
      <c r="E45" s="24">
        <v>21.276402553764633</v>
      </c>
      <c r="F45" s="24">
        <v>21.677891307531741</v>
      </c>
      <c r="G45" s="24">
        <v>22.148823656100351</v>
      </c>
      <c r="H45" s="24">
        <v>21.84602992089599</v>
      </c>
      <c r="I45" s="24">
        <v>22.359552527821197</v>
      </c>
      <c r="J45" s="24">
        <v>21.88286296212873</v>
      </c>
      <c r="K45" s="24">
        <v>22.57802016531803</v>
      </c>
      <c r="L45" s="24">
        <v>21.644864399445016</v>
      </c>
      <c r="M45" s="90">
        <v>20.947292550553168</v>
      </c>
    </row>
    <row r="46" spans="1:13" x14ac:dyDescent="0.35">
      <c r="A46" s="23" t="str">
        <f>B3&amp;C32&amp;D46</f>
        <v>DISTRIBUCION VOLUMEN X CRITERIO (Consumiciones).T.Alimentos TOTAL ING100-200MIL</v>
      </c>
      <c r="B46" s="23">
        <v>0</v>
      </c>
      <c r="C46" s="23">
        <v>0</v>
      </c>
      <c r="D46" s="24" t="s">
        <v>88</v>
      </c>
      <c r="E46" s="24">
        <v>9.2815271413010834</v>
      </c>
      <c r="F46" s="24">
        <v>9.9862708512191318</v>
      </c>
      <c r="G46" s="24">
        <v>10.333935970579176</v>
      </c>
      <c r="H46" s="24">
        <v>9.9023403962662258</v>
      </c>
      <c r="I46" s="24">
        <v>10.133815045277144</v>
      </c>
      <c r="J46" s="24">
        <v>10.444224313203474</v>
      </c>
      <c r="K46" s="24">
        <v>10.070489843653716</v>
      </c>
      <c r="L46" s="24">
        <v>9.4675731984242777</v>
      </c>
      <c r="M46" s="90">
        <v>9.8686559798961859</v>
      </c>
    </row>
    <row r="47" spans="1:13" x14ac:dyDescent="0.35">
      <c r="A47" s="23" t="str">
        <f>B3&amp;C32&amp;D47</f>
        <v>DISTRIBUCION VOLUMEN X CRITERIO (Consumiciones).T.Alimentos TOTAL ING200-500MIL</v>
      </c>
      <c r="B47" s="23">
        <v>0</v>
      </c>
      <c r="C47" s="23">
        <v>0</v>
      </c>
      <c r="D47" s="24" t="s">
        <v>89</v>
      </c>
      <c r="E47" s="24">
        <v>14.36086584917294</v>
      </c>
      <c r="F47" s="24">
        <v>14.640732110133253</v>
      </c>
      <c r="G47" s="24">
        <v>13.134852024955531</v>
      </c>
      <c r="H47" s="24">
        <v>14.157684794032003</v>
      </c>
      <c r="I47" s="24">
        <v>14.673411300455605</v>
      </c>
      <c r="J47" s="24">
        <v>14.164196662701517</v>
      </c>
      <c r="K47" s="24">
        <v>13.715406844211328</v>
      </c>
      <c r="L47" s="24">
        <v>14.471182372597044</v>
      </c>
      <c r="M47" s="90">
        <v>15.103641281432278</v>
      </c>
    </row>
    <row r="48" spans="1:13" x14ac:dyDescent="0.35">
      <c r="A48" s="23" t="str">
        <f>B3&amp;C32&amp;D48</f>
        <v>DISTRIBUCION VOLUMEN X CRITERIO (Consumiciones).T.Alimentos TOTAL ING&gt;500MIL</v>
      </c>
      <c r="B48" s="23">
        <v>0</v>
      </c>
      <c r="C48" s="23">
        <v>0</v>
      </c>
      <c r="D48" s="24" t="s">
        <v>90</v>
      </c>
      <c r="E48" s="24">
        <v>20.212961794813928</v>
      </c>
      <c r="F48" s="24">
        <v>19.348091672134117</v>
      </c>
      <c r="G48" s="24">
        <v>20.111023113297804</v>
      </c>
      <c r="H48" s="24">
        <v>20.715774862383839</v>
      </c>
      <c r="I48" s="24">
        <v>19.157423485456988</v>
      </c>
      <c r="J48" s="24">
        <v>18.791324147169021</v>
      </c>
      <c r="K48" s="24">
        <v>20.06676669749179</v>
      </c>
      <c r="L48" s="24">
        <v>19.612823498445245</v>
      </c>
      <c r="M48" s="90">
        <v>19.599520726143833</v>
      </c>
    </row>
    <row r="49" spans="1:13" x14ac:dyDescent="0.35">
      <c r="A49" s="23" t="str">
        <f>B3&amp;C32&amp;D49</f>
        <v>DISTRIBUCION VOLUMEN X CRITERIO (Consumiciones).T.Alimentos TOTAL INGDE 15 A 19 AÑOS</v>
      </c>
      <c r="B49" s="23">
        <v>0</v>
      </c>
      <c r="C49" s="23">
        <v>0</v>
      </c>
      <c r="D49" s="24" t="s">
        <v>91</v>
      </c>
      <c r="E49" s="24">
        <v>3.2730370999525569</v>
      </c>
      <c r="F49" s="24">
        <v>2.9520176371337157</v>
      </c>
      <c r="G49" s="24">
        <v>3.2924140641289545</v>
      </c>
      <c r="H49" s="24">
        <v>3.1305661164417491</v>
      </c>
      <c r="I49" s="24">
        <v>2.8461243630037232</v>
      </c>
      <c r="J49" s="24">
        <v>2.6200278536387476</v>
      </c>
      <c r="K49" s="24">
        <v>2.0857254403783823</v>
      </c>
      <c r="L49" s="24">
        <v>2.111794281533431</v>
      </c>
      <c r="M49" s="90">
        <v>2.4393247916907836</v>
      </c>
    </row>
    <row r="50" spans="1:13" x14ac:dyDescent="0.35">
      <c r="A50" s="23" t="str">
        <f>B3&amp;C32&amp;D50</f>
        <v>DISTRIBUCION VOLUMEN X CRITERIO (Consumiciones).T.Alimentos TOTAL INGDE 20 A 24 AÑOS</v>
      </c>
      <c r="B50" s="23">
        <v>0</v>
      </c>
      <c r="C50" s="23">
        <v>0</v>
      </c>
      <c r="D50" s="24" t="s">
        <v>92</v>
      </c>
      <c r="E50" s="24">
        <v>3.8843875993510748</v>
      </c>
      <c r="F50" s="24">
        <v>2.909882367510142</v>
      </c>
      <c r="G50" s="24">
        <v>3.440970008571921</v>
      </c>
      <c r="H50" s="24">
        <v>3.5431449035495666</v>
      </c>
      <c r="I50" s="24">
        <v>2.9895930889445106</v>
      </c>
      <c r="J50" s="24">
        <v>2.9687163367984089</v>
      </c>
      <c r="K50" s="24">
        <v>3.0884738461909715</v>
      </c>
      <c r="L50" s="24">
        <v>3.4468862507863003</v>
      </c>
      <c r="M50" s="90">
        <v>2.9621279015629636</v>
      </c>
    </row>
    <row r="51" spans="1:13" x14ac:dyDescent="0.35">
      <c r="A51" s="23" t="str">
        <f>B3&amp;C32&amp;D51</f>
        <v>DISTRIBUCION VOLUMEN X CRITERIO (Consumiciones).T.Alimentos TOTAL INGDE 25 A 34 AÑOS</v>
      </c>
      <c r="B51" s="23">
        <v>0</v>
      </c>
      <c r="C51" s="23">
        <v>0</v>
      </c>
      <c r="D51" s="24" t="s">
        <v>93</v>
      </c>
      <c r="E51" s="24">
        <v>11.074901781700389</v>
      </c>
      <c r="F51" s="24">
        <v>9.901550214986802</v>
      </c>
      <c r="G51" s="24">
        <v>10.565892676799095</v>
      </c>
      <c r="H51" s="24">
        <v>10.619823380228762</v>
      </c>
      <c r="I51" s="24">
        <v>9.8995220653177398</v>
      </c>
      <c r="J51" s="24">
        <v>10.393272826451277</v>
      </c>
      <c r="K51" s="24">
        <v>10.735510971646347</v>
      </c>
      <c r="L51" s="24">
        <v>10.860259378722379</v>
      </c>
      <c r="M51" s="90">
        <v>10.505780945146295</v>
      </c>
    </row>
    <row r="52" spans="1:13" x14ac:dyDescent="0.35">
      <c r="A52" s="23" t="str">
        <f>B3&amp;C32&amp;D52</f>
        <v>DISTRIBUCION VOLUMEN X CRITERIO (Consumiciones).T.Alimentos TOTAL INGDE 35 A 49 AÑOS</v>
      </c>
      <c r="B52" s="23">
        <v>0</v>
      </c>
      <c r="C52" s="23">
        <v>0</v>
      </c>
      <c r="D52" s="24" t="s">
        <v>94</v>
      </c>
      <c r="E52" s="24">
        <v>27.863176711201771</v>
      </c>
      <c r="F52" s="24">
        <v>28.654656539087593</v>
      </c>
      <c r="G52" s="24">
        <v>27.449128349720663</v>
      </c>
      <c r="H52" s="24">
        <v>27.500721456614158</v>
      </c>
      <c r="I52" s="24">
        <v>27.375975283377933</v>
      </c>
      <c r="J52" s="24">
        <v>26.661799349842774</v>
      </c>
      <c r="K52" s="24">
        <v>26.905651856531321</v>
      </c>
      <c r="L52" s="24">
        <v>24.804609392775408</v>
      </c>
      <c r="M52" s="90">
        <v>24.614726179320414</v>
      </c>
    </row>
    <row r="53" spans="1:13" x14ac:dyDescent="0.35">
      <c r="A53" s="23" t="str">
        <f>B3&amp;C32&amp;D53</f>
        <v>DISTRIBUCION VOLUMEN X CRITERIO (Consumiciones).T.Alimentos TOTAL INGDE 50 A 59 AÑOS</v>
      </c>
      <c r="B53" s="23">
        <v>0</v>
      </c>
      <c r="C53" s="23">
        <v>0</v>
      </c>
      <c r="D53" s="24" t="s">
        <v>95</v>
      </c>
      <c r="E53" s="24">
        <v>25.296280764850021</v>
      </c>
      <c r="F53" s="24">
        <v>25.918650328225485</v>
      </c>
      <c r="G53" s="24">
        <v>25.88783739605795</v>
      </c>
      <c r="H53" s="24">
        <v>23.827864497412197</v>
      </c>
      <c r="I53" s="24">
        <v>24.767623424798611</v>
      </c>
      <c r="J53" s="24">
        <v>24.430604588860096</v>
      </c>
      <c r="K53" s="24">
        <v>24.804995910572096</v>
      </c>
      <c r="L53" s="24">
        <v>25.007312035190566</v>
      </c>
      <c r="M53" s="90">
        <v>25.029139208268653</v>
      </c>
    </row>
    <row r="54" spans="1:13" x14ac:dyDescent="0.35">
      <c r="A54" s="23" t="str">
        <f>B3&amp;C32&amp;D54</f>
        <v>DISTRIBUCION VOLUMEN X CRITERIO (Consumiciones).T.Alimentos TOTAL INGDE 60 A 75 AÑOS</v>
      </c>
      <c r="B54" s="23">
        <v>0</v>
      </c>
      <c r="C54" s="23">
        <v>0</v>
      </c>
      <c r="D54" s="24" t="s">
        <v>96</v>
      </c>
      <c r="E54" s="24">
        <v>28.608214266041436</v>
      </c>
      <c r="F54" s="24">
        <v>29.663242913056266</v>
      </c>
      <c r="G54" s="24">
        <v>29.363747208119211</v>
      </c>
      <c r="H54" s="24">
        <v>31.377905717082921</v>
      </c>
      <c r="I54" s="24">
        <v>32.121126779340159</v>
      </c>
      <c r="J54" s="24">
        <v>32.92559995554889</v>
      </c>
      <c r="K54" s="24">
        <v>32.379616119499197</v>
      </c>
      <c r="L54" s="24">
        <v>33.769164536406258</v>
      </c>
      <c r="M54" s="90">
        <v>34.448898439064543</v>
      </c>
    </row>
    <row r="55" spans="1:13" x14ac:dyDescent="0.35">
      <c r="A55" s="23" t="str">
        <f>B3&amp;C32&amp;D55</f>
        <v>DISTRIBUCION VOLUMEN X CRITERIO (Consumiciones).T.Alimentos TOTAL INGALTA Y MEDIA ALTA</v>
      </c>
      <c r="B55" s="23">
        <v>0</v>
      </c>
      <c r="C55" s="23">
        <v>0</v>
      </c>
      <c r="D55" s="24" t="s">
        <v>97</v>
      </c>
      <c r="E55" s="24">
        <v>27.801100613564522</v>
      </c>
      <c r="F55" s="24">
        <v>28.674017853847079</v>
      </c>
      <c r="G55" s="24">
        <v>28.341328930963854</v>
      </c>
      <c r="H55" s="24">
        <v>28.420661798220497</v>
      </c>
      <c r="I55" s="24">
        <v>27.667468779266834</v>
      </c>
      <c r="J55" s="24">
        <v>27.512231523364616</v>
      </c>
      <c r="K55" s="24">
        <v>27.250939189474526</v>
      </c>
      <c r="L55" s="24">
        <v>26.922601282171392</v>
      </c>
      <c r="M55" s="90">
        <v>27.326307588699883</v>
      </c>
    </row>
    <row r="56" spans="1:13" x14ac:dyDescent="0.35">
      <c r="A56" s="23" t="str">
        <f>B3&amp;C32&amp;D56</f>
        <v>DISTRIBUCION VOLUMEN X CRITERIO (Consumiciones).T.Alimentos TOTAL INGMEDIA</v>
      </c>
      <c r="B56" s="23">
        <v>0</v>
      </c>
      <c r="C56" s="23">
        <v>0</v>
      </c>
      <c r="D56" s="24" t="s">
        <v>98</v>
      </c>
      <c r="E56" s="24">
        <v>32.719318664408817</v>
      </c>
      <c r="F56" s="24">
        <v>33.844221195281364</v>
      </c>
      <c r="G56" s="24">
        <v>34.297201126105065</v>
      </c>
      <c r="H56" s="24">
        <v>33.266449885061398</v>
      </c>
      <c r="I56" s="24">
        <v>34.793186597831628</v>
      </c>
      <c r="J56" s="24">
        <v>33.823613934944845</v>
      </c>
      <c r="K56" s="24">
        <v>34.692146660932558</v>
      </c>
      <c r="L56" s="24">
        <v>33.58978545712489</v>
      </c>
      <c r="M56" s="90">
        <v>32.71453884678531</v>
      </c>
    </row>
    <row r="57" spans="1:13" x14ac:dyDescent="0.35">
      <c r="A57" s="23" t="str">
        <f>B3&amp;C32&amp;D57</f>
        <v>DISTRIBUCION VOLUMEN X CRITERIO (Consumiciones).T.Alimentos TOTAL INGMEDIA BAJA</v>
      </c>
      <c r="B57" s="23">
        <v>0</v>
      </c>
      <c r="C57" s="23">
        <v>0</v>
      </c>
      <c r="D57" s="24" t="s">
        <v>99</v>
      </c>
      <c r="E57" s="24">
        <v>22.910113597392929</v>
      </c>
      <c r="F57" s="24">
        <v>21.943704536334614</v>
      </c>
      <c r="G57" s="24">
        <v>22.258602596631466</v>
      </c>
      <c r="H57" s="24">
        <v>23.542113737522847</v>
      </c>
      <c r="I57" s="24">
        <v>22.063484657096861</v>
      </c>
      <c r="J57" s="24">
        <v>22.654029965066442</v>
      </c>
      <c r="K57" s="24">
        <v>23.001717645902943</v>
      </c>
      <c r="L57" s="24">
        <v>24.286985112714195</v>
      </c>
      <c r="M57" s="90">
        <v>24.032170159118586</v>
      </c>
    </row>
    <row r="58" spans="1:13" x14ac:dyDescent="0.35">
      <c r="A58" s="23" t="str">
        <f>B3&amp;C32&amp;D58</f>
        <v>DISTRIBUCION VOLUMEN X CRITERIO (Consumiciones).T.Alimentos TOTAL INGBAJA</v>
      </c>
      <c r="B58" s="23">
        <v>0</v>
      </c>
      <c r="C58" s="23">
        <v>0</v>
      </c>
      <c r="D58" s="24" t="s">
        <v>100</v>
      </c>
      <c r="E58" s="24">
        <v>16.569458240119978</v>
      </c>
      <c r="F58" s="24">
        <v>15.538050460873118</v>
      </c>
      <c r="G58" s="24">
        <v>15.102867346299615</v>
      </c>
      <c r="H58" s="24">
        <v>14.770792559422402</v>
      </c>
      <c r="I58" s="24">
        <v>15.475826637026271</v>
      </c>
      <c r="J58" s="24">
        <v>16.010142500458549</v>
      </c>
      <c r="K58" s="24">
        <v>15.055162030114392</v>
      </c>
      <c r="L58" s="24">
        <v>15.200645993102862</v>
      </c>
      <c r="M58" s="90">
        <v>15.926983405396225</v>
      </c>
    </row>
    <row r="59" spans="1:13" x14ac:dyDescent="0.35">
      <c r="A59" s="23" t="str">
        <f>B3&amp;C32&amp;D59</f>
        <v>DISTRIBUCION VOLUMEN X CRITERIO (Consumiciones).T.Alimentos TOTAL INGHOMBRE</v>
      </c>
      <c r="B59" s="23">
        <v>0</v>
      </c>
      <c r="C59" s="23">
        <v>0</v>
      </c>
      <c r="D59" s="24" t="s">
        <v>101</v>
      </c>
      <c r="E59" s="24">
        <v>48.7076852820922</v>
      </c>
      <c r="F59" s="24">
        <v>49.86706659411135</v>
      </c>
      <c r="G59" s="24">
        <v>50.53176802098448</v>
      </c>
      <c r="H59" s="24">
        <v>49.732301388163442</v>
      </c>
      <c r="I59" s="24">
        <v>49.601829416646396</v>
      </c>
      <c r="J59" s="24">
        <v>50.321475920224593</v>
      </c>
      <c r="K59" s="24">
        <v>50.159009367332317</v>
      </c>
      <c r="L59" s="24">
        <v>50.448001570369968</v>
      </c>
      <c r="M59" s="90">
        <v>50.56267359101345</v>
      </c>
    </row>
    <row r="60" spans="1:13" x14ac:dyDescent="0.35">
      <c r="A60" s="23" t="str">
        <f>B3&amp;C32&amp;D60</f>
        <v>DISTRIBUCION VOLUMEN X CRITERIO (Consumiciones).T.Alimentos TOTAL INGMUJER</v>
      </c>
      <c r="B60" s="23">
        <v>0</v>
      </c>
      <c r="C60" s="23">
        <v>0</v>
      </c>
      <c r="D60" s="24" t="s">
        <v>102</v>
      </c>
      <c r="E60" s="24">
        <v>51.292314717907793</v>
      </c>
      <c r="F60" s="24">
        <v>50.132933405888657</v>
      </c>
      <c r="G60" s="24">
        <v>49.468240559517362</v>
      </c>
      <c r="H60" s="24">
        <v>50.267716592063707</v>
      </c>
      <c r="I60" s="24">
        <v>50.398145586769807</v>
      </c>
      <c r="J60" s="24">
        <v>49.678542003609863</v>
      </c>
      <c r="K60" s="24">
        <v>49.840956159092102</v>
      </c>
      <c r="L60" s="24">
        <v>49.552016274743359</v>
      </c>
      <c r="M60" s="90">
        <v>49.437334858807716</v>
      </c>
    </row>
    <row r="61" spans="1:13" x14ac:dyDescent="0.35">
      <c r="A61" s="23" t="str">
        <f>B3&amp;C61&amp;D61</f>
        <v>DISTRIBUCION VOLUMEN X CRITERIO (Consumiciones)Total BebidasT.ESPAÑA</v>
      </c>
      <c r="B61" s="23">
        <v>0</v>
      </c>
      <c r="C61" s="23" t="s">
        <v>56</v>
      </c>
      <c r="D61" s="24" t="s">
        <v>49</v>
      </c>
      <c r="E61" s="24">
        <v>100</v>
      </c>
      <c r="F61" s="24">
        <v>100</v>
      </c>
      <c r="G61" s="24">
        <v>100</v>
      </c>
      <c r="H61" s="24">
        <v>100</v>
      </c>
      <c r="I61" s="24">
        <v>100</v>
      </c>
      <c r="J61" s="24">
        <v>100</v>
      </c>
      <c r="K61" s="24">
        <v>100</v>
      </c>
      <c r="L61" s="24">
        <v>100</v>
      </c>
      <c r="M61" s="90">
        <v>100</v>
      </c>
    </row>
    <row r="62" spans="1:13" x14ac:dyDescent="0.35">
      <c r="A62" s="23" t="str">
        <f>B3&amp;C61&amp;D62</f>
        <v>DISTRIBUCION VOLUMEN X CRITERIO (Consumiciones)Total BebidasBCN AM</v>
      </c>
      <c r="B62" s="23">
        <v>0</v>
      </c>
      <c r="C62" s="23">
        <v>0</v>
      </c>
      <c r="D62" s="24" t="s">
        <v>53</v>
      </c>
      <c r="E62" s="24">
        <v>8.7119384870644634</v>
      </c>
      <c r="F62" s="24">
        <v>8.3354006632331838</v>
      </c>
      <c r="G62" s="24">
        <v>8.5076717929617054</v>
      </c>
      <c r="H62" s="24">
        <v>8.6159493510800704</v>
      </c>
      <c r="I62" s="24">
        <v>8.510834683743191</v>
      </c>
      <c r="J62" s="24">
        <v>8.5151594381321587</v>
      </c>
      <c r="K62" s="24">
        <v>8.4823326853109009</v>
      </c>
      <c r="L62" s="24">
        <v>9.025306027038237</v>
      </c>
      <c r="M62" s="90">
        <v>8.7014965434128495</v>
      </c>
    </row>
    <row r="63" spans="1:13" x14ac:dyDescent="0.35">
      <c r="A63" s="23" t="str">
        <f>B3&amp;C61&amp;D63</f>
        <v>DISTRIBUCION VOLUMEN X CRITERIO (Consumiciones)Total BebidasREST.CAT ARAGON</v>
      </c>
      <c r="B63" s="23">
        <v>0</v>
      </c>
      <c r="C63" s="23">
        <v>0</v>
      </c>
      <c r="D63" s="24" t="s">
        <v>58</v>
      </c>
      <c r="E63" s="24">
        <v>13.392301153239517</v>
      </c>
      <c r="F63" s="24">
        <v>12.995895826171171</v>
      </c>
      <c r="G63" s="24">
        <v>13.005878533038526</v>
      </c>
      <c r="H63" s="24">
        <v>13.228920264858957</v>
      </c>
      <c r="I63" s="24">
        <v>12.982719585339622</v>
      </c>
      <c r="J63" s="24">
        <v>13.377000310867814</v>
      </c>
      <c r="K63" s="24">
        <v>12.971912716692044</v>
      </c>
      <c r="L63" s="24">
        <v>13.565698547090147</v>
      </c>
      <c r="M63" s="90">
        <v>13.977023738254118</v>
      </c>
    </row>
    <row r="64" spans="1:13" x14ac:dyDescent="0.35">
      <c r="A64" s="23" t="str">
        <f>B3&amp;C61&amp;D64</f>
        <v>DISTRIBUCION VOLUMEN X CRITERIO (Consumiciones)Total BebidasLEVANTE</v>
      </c>
      <c r="B64" s="23">
        <v>0</v>
      </c>
      <c r="C64" s="23">
        <v>0</v>
      </c>
      <c r="D64" s="24" t="s">
        <v>62</v>
      </c>
      <c r="E64" s="24">
        <v>14.435152041213462</v>
      </c>
      <c r="F64" s="24">
        <v>14.14113670753148</v>
      </c>
      <c r="G64" s="24">
        <v>14.754016348395742</v>
      </c>
      <c r="H64" s="24">
        <v>14.473166318881203</v>
      </c>
      <c r="I64" s="24">
        <v>14.06658221169595</v>
      </c>
      <c r="J64" s="24">
        <v>14.259288462686598</v>
      </c>
      <c r="K64" s="24">
        <v>14.851660275003375</v>
      </c>
      <c r="L64" s="24">
        <v>14.615664595255382</v>
      </c>
      <c r="M64" s="90">
        <v>13.550350042122746</v>
      </c>
    </row>
    <row r="65" spans="1:13" x14ac:dyDescent="0.35">
      <c r="A65" s="23" t="str">
        <f>B3&amp;C61&amp;D65</f>
        <v>DISTRIBUCION VOLUMEN X CRITERIO (Consumiciones)Total BebidasANDALUCIA</v>
      </c>
      <c r="B65" s="23">
        <v>0</v>
      </c>
      <c r="C65" s="23">
        <v>0</v>
      </c>
      <c r="D65" s="24" t="s">
        <v>66</v>
      </c>
      <c r="E65" s="24">
        <v>20.574449753169873</v>
      </c>
      <c r="F65" s="24">
        <v>20.484257398496005</v>
      </c>
      <c r="G65" s="24">
        <v>20.157647418259543</v>
      </c>
      <c r="H65" s="24">
        <v>20.076209538484171</v>
      </c>
      <c r="I65" s="24">
        <v>21.06453847870894</v>
      </c>
      <c r="J65" s="24">
        <v>20.606743978737466</v>
      </c>
      <c r="K65" s="24">
        <v>20.832369850405151</v>
      </c>
      <c r="L65" s="24">
        <v>19.190269385100194</v>
      </c>
      <c r="M65" s="90">
        <v>19.426740347946492</v>
      </c>
    </row>
    <row r="66" spans="1:13" x14ac:dyDescent="0.35">
      <c r="A66" s="23" t="str">
        <f>B3&amp;C61&amp;D66</f>
        <v>DISTRIBUCION VOLUMEN X CRITERIO (Consumiciones)Total BebidasMDD AM</v>
      </c>
      <c r="B66" s="23">
        <v>0</v>
      </c>
      <c r="C66" s="23">
        <v>0</v>
      </c>
      <c r="D66" s="24" t="s">
        <v>70</v>
      </c>
      <c r="E66" s="24">
        <v>12.208527929699503</v>
      </c>
      <c r="F66" s="24">
        <v>12.950742564757512</v>
      </c>
      <c r="G66" s="24">
        <v>12.666647191249208</v>
      </c>
      <c r="H66" s="24">
        <v>12.662475174312139</v>
      </c>
      <c r="I66" s="24">
        <v>12.464110019509677</v>
      </c>
      <c r="J66" s="24">
        <v>12.902653081811764</v>
      </c>
      <c r="K66" s="24">
        <v>12.172261586073075</v>
      </c>
      <c r="L66" s="24">
        <v>12.570417502758389</v>
      </c>
      <c r="M66" s="90">
        <v>12.704400400871638</v>
      </c>
    </row>
    <row r="67" spans="1:13" x14ac:dyDescent="0.35">
      <c r="A67" s="23" t="str">
        <f>B3&amp;C61&amp;D67</f>
        <v>DISTRIBUCION VOLUMEN X CRITERIO (Consumiciones)Total BebidasRTO CENTRO</v>
      </c>
      <c r="B67" s="23">
        <v>0</v>
      </c>
      <c r="C67" s="23">
        <v>0</v>
      </c>
      <c r="D67" s="24" t="s">
        <v>73</v>
      </c>
      <c r="E67" s="24">
        <v>9.7445346586370043</v>
      </c>
      <c r="F67" s="24">
        <v>9.9501799352771947</v>
      </c>
      <c r="G67" s="24">
        <v>9.7076496396743472</v>
      </c>
      <c r="H67" s="24">
        <v>9.6027889942354072</v>
      </c>
      <c r="I67" s="24">
        <v>8.7983951622955896</v>
      </c>
      <c r="J67" s="24">
        <v>8.7684034776020763</v>
      </c>
      <c r="K67" s="24">
        <v>8.9552791229892819</v>
      </c>
      <c r="L67" s="24">
        <v>8.4261847729355921</v>
      </c>
      <c r="M67" s="90">
        <v>9.0531118891826505</v>
      </c>
    </row>
    <row r="68" spans="1:13" x14ac:dyDescent="0.35">
      <c r="A68" s="23" t="str">
        <f>B3&amp;C61&amp;D68</f>
        <v>DISTRIBUCION VOLUMEN X CRITERIO (Consumiciones)Total BebidasNORTE-CENTRO</v>
      </c>
      <c r="B68" s="23">
        <v>0</v>
      </c>
      <c r="C68" s="23">
        <v>0</v>
      </c>
      <c r="D68" s="24" t="s">
        <v>76</v>
      </c>
      <c r="E68" s="24">
        <v>9.4774959544439668</v>
      </c>
      <c r="F68" s="24">
        <v>9.8148181416568736</v>
      </c>
      <c r="G68" s="24">
        <v>10.233181607659194</v>
      </c>
      <c r="H68" s="24">
        <v>10.53062770437074</v>
      </c>
      <c r="I68" s="24">
        <v>10.879622677609094</v>
      </c>
      <c r="J68" s="24">
        <v>10.682142805674676</v>
      </c>
      <c r="K68" s="24">
        <v>10.677345294569255</v>
      </c>
      <c r="L68" s="24">
        <v>10.926837448524381</v>
      </c>
      <c r="M68" s="90">
        <v>10.306604354224975</v>
      </c>
    </row>
    <row r="69" spans="1:13" x14ac:dyDescent="0.35">
      <c r="A69" s="23" t="str">
        <f>B3&amp;C61&amp;D69</f>
        <v>DISTRIBUCION VOLUMEN X CRITERIO (Consumiciones)Total BebidasNOROESTE</v>
      </c>
      <c r="B69" s="23">
        <v>0</v>
      </c>
      <c r="C69" s="23">
        <v>0</v>
      </c>
      <c r="D69" s="24" t="s">
        <v>78</v>
      </c>
      <c r="E69" s="24">
        <v>11.455625627317234</v>
      </c>
      <c r="F69" s="24">
        <v>11.327560596991525</v>
      </c>
      <c r="G69" s="24">
        <v>10.967331813033558</v>
      </c>
      <c r="H69" s="24">
        <v>10.809869106197809</v>
      </c>
      <c r="I69" s="24">
        <v>11.233191383273857</v>
      </c>
      <c r="J69" s="24">
        <v>10.888616679396463</v>
      </c>
      <c r="K69" s="24">
        <v>11.056850684271378</v>
      </c>
      <c r="L69" s="24">
        <v>11.679609017149964</v>
      </c>
      <c r="M69" s="90">
        <v>12.280272683984531</v>
      </c>
    </row>
    <row r="70" spans="1:13" x14ac:dyDescent="0.35">
      <c r="A70" s="23" t="str">
        <f>B3&amp;C61&amp;D70</f>
        <v>DISTRIBUCION VOLUMEN X CRITERIO (Consumiciones)Total Bebidas&lt;2MIL</v>
      </c>
      <c r="B70" s="23">
        <v>0</v>
      </c>
      <c r="C70" s="23">
        <v>0</v>
      </c>
      <c r="D70" s="24" t="s">
        <v>81</v>
      </c>
      <c r="E70" s="25">
        <v>5.7760279040947173</v>
      </c>
      <c r="F70" s="24">
        <v>5.6609344875539662</v>
      </c>
      <c r="G70" s="25">
        <v>5.6604193179100193</v>
      </c>
      <c r="H70" s="24">
        <v>5.6712356256202385</v>
      </c>
      <c r="I70" s="24">
        <v>5.493510785402238</v>
      </c>
      <c r="J70" s="24">
        <v>5.2781114059666034</v>
      </c>
      <c r="K70" s="24">
        <v>5.2535526715198104</v>
      </c>
      <c r="L70" s="24">
        <v>5.6013222476940383</v>
      </c>
      <c r="M70" s="90">
        <v>5.6987181835158651</v>
      </c>
    </row>
    <row r="71" spans="1:13" x14ac:dyDescent="0.35">
      <c r="A71" s="23" t="str">
        <f>B3&amp;C61&amp;D71</f>
        <v>DISTRIBUCION VOLUMEN X CRITERIO (Consumiciones)Total Bebidas2-5MIL</v>
      </c>
      <c r="B71" s="23">
        <v>0</v>
      </c>
      <c r="C71" s="23">
        <v>0</v>
      </c>
      <c r="D71" s="24" t="s">
        <v>84</v>
      </c>
      <c r="E71" s="24">
        <v>5.2495256713574623</v>
      </c>
      <c r="F71" s="24">
        <v>4.980659101246359</v>
      </c>
      <c r="G71" s="24">
        <v>5.3030947046948533</v>
      </c>
      <c r="H71" s="24">
        <v>5.6913213653837964</v>
      </c>
      <c r="I71" s="24">
        <v>5.2348165133625351</v>
      </c>
      <c r="J71" s="24">
        <v>5.1211746274218353</v>
      </c>
      <c r="K71" s="24">
        <v>5.4519672458558022</v>
      </c>
      <c r="L71" s="24">
        <v>5.6658758334714907</v>
      </c>
      <c r="M71" s="90">
        <v>5.3040373586426082</v>
      </c>
    </row>
    <row r="72" spans="1:13" x14ac:dyDescent="0.35">
      <c r="A72" s="23" t="str">
        <f>B3&amp;C61&amp;D72</f>
        <v>DISTRIBUCION VOLUMEN X CRITERIO (Consumiciones)Total Bebidas5-10MIL</v>
      </c>
      <c r="B72" s="23">
        <v>0</v>
      </c>
      <c r="C72" s="23">
        <v>0</v>
      </c>
      <c r="D72" s="24" t="s">
        <v>85</v>
      </c>
      <c r="E72" s="24">
        <v>8.0159620229828548</v>
      </c>
      <c r="F72" s="24">
        <v>7.9766570009807216</v>
      </c>
      <c r="G72" s="24">
        <v>7.8287465682184312</v>
      </c>
      <c r="H72" s="24">
        <v>7.4800071750915924</v>
      </c>
      <c r="I72" s="24">
        <v>8.1515667170111072</v>
      </c>
      <c r="J72" s="24">
        <v>7.990698670268066</v>
      </c>
      <c r="K72" s="24">
        <v>7.6233456646932822</v>
      </c>
      <c r="L72" s="24">
        <v>7.3710989532417486</v>
      </c>
      <c r="M72" s="90">
        <v>8.5916891791678864</v>
      </c>
    </row>
    <row r="73" spans="1:13" x14ac:dyDescent="0.35">
      <c r="A73" s="23" t="str">
        <f>B3&amp;C61&amp;D73</f>
        <v>DISTRIBUCION VOLUMEN X CRITERIO (Consumiciones)Total Bebidas10-30MIL</v>
      </c>
      <c r="B73" s="23">
        <v>0</v>
      </c>
      <c r="C73" s="23">
        <v>0</v>
      </c>
      <c r="D73" s="24" t="s">
        <v>86</v>
      </c>
      <c r="E73" s="24">
        <v>18.441859214650034</v>
      </c>
      <c r="F73" s="24">
        <v>18.408134201421351</v>
      </c>
      <c r="G73" s="24">
        <v>18.583711126001692</v>
      </c>
      <c r="H73" s="24">
        <v>18.391088949197513</v>
      </c>
      <c r="I73" s="24">
        <v>18.21609649898393</v>
      </c>
      <c r="J73" s="24">
        <v>18.276828818887587</v>
      </c>
      <c r="K73" s="24">
        <v>18.493124915637985</v>
      </c>
      <c r="L73" s="24">
        <v>17.367865747648622</v>
      </c>
      <c r="M73" s="90">
        <v>17.512884516423068</v>
      </c>
    </row>
    <row r="74" spans="1:13" x14ac:dyDescent="0.35">
      <c r="A74" s="23" t="str">
        <f>B3&amp;C61&amp;D74</f>
        <v>DISTRIBUCION VOLUMEN X CRITERIO (Consumiciones)Total Bebidas30-100MIL</v>
      </c>
      <c r="B74" s="23">
        <v>0</v>
      </c>
      <c r="C74" s="23">
        <v>0</v>
      </c>
      <c r="D74" s="24" t="s">
        <v>87</v>
      </c>
      <c r="E74" s="24">
        <v>20.228586718285911</v>
      </c>
      <c r="F74" s="24">
        <v>20.230510686285477</v>
      </c>
      <c r="G74" s="24">
        <v>20.655238248259231</v>
      </c>
      <c r="H74" s="24">
        <v>20.207471128644485</v>
      </c>
      <c r="I74" s="24">
        <v>20.624895276802615</v>
      </c>
      <c r="J74" s="24">
        <v>20.461735465900272</v>
      </c>
      <c r="K74" s="24">
        <v>20.644699866669843</v>
      </c>
      <c r="L74" s="24">
        <v>20.419980067192238</v>
      </c>
      <c r="M74" s="90">
        <v>19.757069145553753</v>
      </c>
    </row>
    <row r="75" spans="1:13" x14ac:dyDescent="0.35">
      <c r="A75" s="23" t="str">
        <f>B3&amp;C61&amp;D75</f>
        <v>DISTRIBUCION VOLUMEN X CRITERIO (Consumiciones)Total Bebidas100-200MIL</v>
      </c>
      <c r="B75" s="23">
        <v>0</v>
      </c>
      <c r="C75" s="23">
        <v>0</v>
      </c>
      <c r="D75" s="24" t="s">
        <v>88</v>
      </c>
      <c r="E75" s="24">
        <v>10.11888301685819</v>
      </c>
      <c r="F75" s="24">
        <v>10.396527212403653</v>
      </c>
      <c r="G75" s="24">
        <v>10.528307214972701</v>
      </c>
      <c r="H75" s="24">
        <v>10.738782789587857</v>
      </c>
      <c r="I75" s="24">
        <v>10.649304116165204</v>
      </c>
      <c r="J75" s="24">
        <v>10.945816357411523</v>
      </c>
      <c r="K75" s="24">
        <v>10.580966463464911</v>
      </c>
      <c r="L75" s="24">
        <v>10.579633091509882</v>
      </c>
      <c r="M75" s="90">
        <v>10.534337393890009</v>
      </c>
    </row>
    <row r="76" spans="1:13" x14ac:dyDescent="0.35">
      <c r="A76" s="23" t="str">
        <f>B3&amp;C61&amp;D76</f>
        <v>DISTRIBUCION VOLUMEN X CRITERIO (Consumiciones)Total Bebidas200-500MIL</v>
      </c>
      <c r="B76" s="23">
        <v>0</v>
      </c>
      <c r="C76" s="23">
        <v>0</v>
      </c>
      <c r="D76" s="24" t="s">
        <v>89</v>
      </c>
      <c r="E76" s="24">
        <v>13.117094522624386</v>
      </c>
      <c r="F76" s="24">
        <v>13.697806724932979</v>
      </c>
      <c r="G76" s="24">
        <v>12.95065963847539</v>
      </c>
      <c r="H76" s="24">
        <v>13.436539799174863</v>
      </c>
      <c r="I76" s="24">
        <v>13.84371385419052</v>
      </c>
      <c r="J76" s="24">
        <v>13.563076314960565</v>
      </c>
      <c r="K76" s="24">
        <v>13.449513189180406</v>
      </c>
      <c r="L76" s="24">
        <v>13.946981780346556</v>
      </c>
      <c r="M76" s="90">
        <v>13.538460799425472</v>
      </c>
    </row>
    <row r="77" spans="1:13" x14ac:dyDescent="0.35">
      <c r="A77" s="23" t="str">
        <f>B3&amp;C61&amp;D77</f>
        <v>DISTRIBUCION VOLUMEN X CRITERIO (Consumiciones)Total Bebidas&gt;500MIL</v>
      </c>
      <c r="B77" s="23">
        <v>0</v>
      </c>
      <c r="C77" s="23">
        <v>0</v>
      </c>
      <c r="D77" s="24" t="s">
        <v>90</v>
      </c>
      <c r="E77" s="24">
        <v>19.052072451299697</v>
      </c>
      <c r="F77" s="24">
        <v>18.648758336347907</v>
      </c>
      <c r="G77" s="24">
        <v>18.489833527783205</v>
      </c>
      <c r="H77" s="24">
        <v>18.383558974478095</v>
      </c>
      <c r="I77" s="24">
        <v>17.786095078517032</v>
      </c>
      <c r="J77" s="24">
        <v>18.362574809001579</v>
      </c>
      <c r="K77" s="24">
        <v>18.502836090635192</v>
      </c>
      <c r="L77" s="24">
        <v>19.047233385992026</v>
      </c>
      <c r="M77" s="90">
        <v>19.062803423381339</v>
      </c>
    </row>
    <row r="78" spans="1:13" x14ac:dyDescent="0.35">
      <c r="A78" s="23" t="str">
        <f>B3&amp;C61&amp;D78</f>
        <v>DISTRIBUCION VOLUMEN X CRITERIO (Consumiciones)Total BebidasDE 15 A 19 AÑOS</v>
      </c>
      <c r="B78" s="23">
        <v>0</v>
      </c>
      <c r="C78" s="23">
        <v>0</v>
      </c>
      <c r="D78" s="24" t="s">
        <v>91</v>
      </c>
      <c r="E78" s="24">
        <v>2.0349172453348081</v>
      </c>
      <c r="F78" s="24">
        <v>1.9654089026112049</v>
      </c>
      <c r="G78" s="24">
        <v>1.7775645625303922</v>
      </c>
      <c r="H78" s="24">
        <v>1.6390367568586004</v>
      </c>
      <c r="I78" s="24">
        <v>1.4829877347031659</v>
      </c>
      <c r="J78" s="24">
        <v>1.5903919199072751</v>
      </c>
      <c r="K78" s="24">
        <v>1.229282063215474</v>
      </c>
      <c r="L78" s="24">
        <v>1.3337760728811547</v>
      </c>
      <c r="M78" s="90">
        <v>1.0911196364053415</v>
      </c>
    </row>
    <row r="79" spans="1:13" x14ac:dyDescent="0.35">
      <c r="A79" s="23" t="str">
        <f>B3&amp;C61&amp;D79</f>
        <v>DISTRIBUCION VOLUMEN X CRITERIO (Consumiciones)Total BebidasDE 20 A 24 AÑOS</v>
      </c>
      <c r="B79" s="23">
        <v>0</v>
      </c>
      <c r="C79" s="23">
        <v>0</v>
      </c>
      <c r="D79" s="24" t="s">
        <v>92</v>
      </c>
      <c r="E79" s="24">
        <v>2.3381086257399786</v>
      </c>
      <c r="F79" s="24">
        <v>2.0610036526003852</v>
      </c>
      <c r="G79" s="24">
        <v>2.3512050718855919</v>
      </c>
      <c r="H79" s="24">
        <v>2.3048168609490478</v>
      </c>
      <c r="I79" s="24">
        <v>1.9533396916137375</v>
      </c>
      <c r="J79" s="24">
        <v>2.0005937369399494</v>
      </c>
      <c r="K79" s="24">
        <v>2.0855426256451977</v>
      </c>
      <c r="L79" s="24">
        <v>2.216627950776509</v>
      </c>
      <c r="M79" s="90">
        <v>2.1176110308153562</v>
      </c>
    </row>
    <row r="80" spans="1:13" x14ac:dyDescent="0.35">
      <c r="A80" s="23" t="str">
        <f>B3&amp;C61&amp;D80</f>
        <v>DISTRIBUCION VOLUMEN X CRITERIO (Consumiciones)Total BebidasDE 25 A 34 AÑOS</v>
      </c>
      <c r="B80" s="23">
        <v>0</v>
      </c>
      <c r="C80" s="23">
        <v>0</v>
      </c>
      <c r="D80" s="24" t="s">
        <v>93</v>
      </c>
      <c r="E80" s="24">
        <v>7.5364804174604147</v>
      </c>
      <c r="F80" s="24">
        <v>7.6102864020865466</v>
      </c>
      <c r="G80" s="24">
        <v>7.9366282088032536</v>
      </c>
      <c r="H80" s="24">
        <v>7.0961462273342599</v>
      </c>
      <c r="I80" s="24">
        <v>6.6749884768246472</v>
      </c>
      <c r="J80" s="24">
        <v>6.8569534542355219</v>
      </c>
      <c r="K80" s="24">
        <v>7.2376593258734401</v>
      </c>
      <c r="L80" s="24">
        <v>6.863377689865076</v>
      </c>
      <c r="M80" s="90">
        <v>7.1571199450452792</v>
      </c>
    </row>
    <row r="81" spans="1:13" x14ac:dyDescent="0.35">
      <c r="A81" s="23" t="str">
        <f>B3&amp;C61&amp;D81</f>
        <v>DISTRIBUCION VOLUMEN X CRITERIO (Consumiciones)Total BebidasDE 35 A 49 AÑOS</v>
      </c>
      <c r="B81" s="23">
        <v>0</v>
      </c>
      <c r="C81" s="23">
        <v>0</v>
      </c>
      <c r="D81" s="24" t="s">
        <v>94</v>
      </c>
      <c r="E81" s="24">
        <v>26.889946793256726</v>
      </c>
      <c r="F81" s="24">
        <v>26.388523011872383</v>
      </c>
      <c r="G81" s="24">
        <v>26.651755800174914</v>
      </c>
      <c r="H81" s="24">
        <v>26.092878721594833</v>
      </c>
      <c r="I81" s="24">
        <v>25.672904159069105</v>
      </c>
      <c r="J81" s="24">
        <v>26.178318719801048</v>
      </c>
      <c r="K81" s="24">
        <v>25.800045074510365</v>
      </c>
      <c r="L81" s="24">
        <v>24.889769286325446</v>
      </c>
      <c r="M81" s="90">
        <v>23.760381320438508</v>
      </c>
    </row>
    <row r="82" spans="1:13" x14ac:dyDescent="0.35">
      <c r="A82" s="23" t="str">
        <f>B3&amp;C61&amp;D82</f>
        <v>DISTRIBUCION VOLUMEN X CRITERIO (Consumiciones)Total BebidasDE 50 A 59 AÑOS</v>
      </c>
      <c r="B82" s="23">
        <v>0</v>
      </c>
      <c r="C82" s="23">
        <v>0</v>
      </c>
      <c r="D82" s="24" t="s">
        <v>95</v>
      </c>
      <c r="E82" s="24">
        <v>25.923302146705179</v>
      </c>
      <c r="F82" s="24">
        <v>26.432422809930038</v>
      </c>
      <c r="G82" s="24">
        <v>26.539346125030967</v>
      </c>
      <c r="H82" s="24">
        <v>24.951535869650783</v>
      </c>
      <c r="I82" s="24">
        <v>24.946303452314346</v>
      </c>
      <c r="J82" s="24">
        <v>25.096383433833537</v>
      </c>
      <c r="K82" s="24">
        <v>25.44015137217681</v>
      </c>
      <c r="L82" s="24">
        <v>24.943279156495407</v>
      </c>
      <c r="M82" s="90">
        <v>24.943060735415713</v>
      </c>
    </row>
    <row r="83" spans="1:13" x14ac:dyDescent="0.35">
      <c r="A83" s="23" t="str">
        <f>B3&amp;C61&amp;D83</f>
        <v>DISTRIBUCION VOLUMEN X CRITERIO (Consumiciones)Total BebidasDE 60 A 75 AÑOS</v>
      </c>
      <c r="B83" s="23">
        <v>0</v>
      </c>
      <c r="C83" s="23">
        <v>0</v>
      </c>
      <c r="D83" s="24" t="s">
        <v>96</v>
      </c>
      <c r="E83" s="24">
        <v>35.277255013416905</v>
      </c>
      <c r="F83" s="24">
        <v>35.542349504779899</v>
      </c>
      <c r="G83" s="24">
        <v>34.743523967239916</v>
      </c>
      <c r="H83" s="24">
        <v>37.915597177969367</v>
      </c>
      <c r="I83" s="24">
        <v>39.269474166345368</v>
      </c>
      <c r="J83" s="24">
        <v>38.277368205428033</v>
      </c>
      <c r="K83" s="24">
        <v>38.207329310830282</v>
      </c>
      <c r="L83" s="24">
        <v>39.753158409923458</v>
      </c>
      <c r="M83" s="90">
        <v>40.930711535147417</v>
      </c>
    </row>
    <row r="84" spans="1:13" x14ac:dyDescent="0.35">
      <c r="A84" s="23" t="str">
        <f>B3&amp;C61&amp;D84</f>
        <v>DISTRIBUCION VOLUMEN X CRITERIO (Consumiciones)Total BebidasALTA Y MEDIA ALTA</v>
      </c>
      <c r="B84" s="23">
        <v>0</v>
      </c>
      <c r="C84" s="23">
        <v>0</v>
      </c>
      <c r="D84" s="24" t="s">
        <v>97</v>
      </c>
      <c r="E84" s="24">
        <v>26.969654489030908</v>
      </c>
      <c r="F84" s="24">
        <v>27.921059572581246</v>
      </c>
      <c r="G84" s="24">
        <v>27.279430246662251</v>
      </c>
      <c r="H84" s="24">
        <v>26.249943541320658</v>
      </c>
      <c r="I84" s="24">
        <v>26.767713077282096</v>
      </c>
      <c r="J84" s="24">
        <v>26.260111953588055</v>
      </c>
      <c r="K84" s="24">
        <v>26.169704920756203</v>
      </c>
      <c r="L84" s="24">
        <v>25.521089202808376</v>
      </c>
      <c r="M84" s="90">
        <v>26.684624627185173</v>
      </c>
    </row>
    <row r="85" spans="1:13" x14ac:dyDescent="0.35">
      <c r="A85" s="23" t="str">
        <f>B3&amp;C61&amp;D85</f>
        <v>DISTRIBUCION VOLUMEN X CRITERIO (Consumiciones)Total BebidasMEDIA</v>
      </c>
      <c r="B85" s="23">
        <v>0</v>
      </c>
      <c r="C85" s="23">
        <v>0</v>
      </c>
      <c r="D85" s="24" t="s">
        <v>98</v>
      </c>
      <c r="E85" s="24">
        <v>32.33759524980028</v>
      </c>
      <c r="F85" s="24">
        <v>32.875747076409006</v>
      </c>
      <c r="G85" s="24">
        <v>33.693774621948677</v>
      </c>
      <c r="H85" s="24">
        <v>32.505545855416749</v>
      </c>
      <c r="I85" s="24">
        <v>33.194502503210551</v>
      </c>
      <c r="J85" s="24">
        <v>33.177089659630624</v>
      </c>
      <c r="K85" s="24">
        <v>33.560965718330728</v>
      </c>
      <c r="L85" s="24">
        <v>33.775291576070209</v>
      </c>
      <c r="M85" s="90">
        <v>33.265578660850949</v>
      </c>
    </row>
    <row r="86" spans="1:13" x14ac:dyDescent="0.35">
      <c r="A86" s="23" t="str">
        <f>B3&amp;C61&amp;D86</f>
        <v>DISTRIBUCION VOLUMEN X CRITERIO (Consumiciones)Total BebidasMEDIA BAJA</v>
      </c>
      <c r="B86" s="23">
        <v>0</v>
      </c>
      <c r="C86" s="23">
        <v>0</v>
      </c>
      <c r="D86" s="24" t="s">
        <v>99</v>
      </c>
      <c r="E86" s="24">
        <v>24.406845951371391</v>
      </c>
      <c r="F86" s="24">
        <v>24.345030691478982</v>
      </c>
      <c r="G86" s="24">
        <v>24.159304045957118</v>
      </c>
      <c r="H86" s="24">
        <v>26.191929828636617</v>
      </c>
      <c r="I86" s="24">
        <v>24.828242360642051</v>
      </c>
      <c r="J86" s="24">
        <v>25.768096727241286</v>
      </c>
      <c r="K86" s="24">
        <v>25.484218119098095</v>
      </c>
      <c r="L86" s="24">
        <v>25.412621189629093</v>
      </c>
      <c r="M86" s="90">
        <v>24.705053708753184</v>
      </c>
    </row>
    <row r="87" spans="1:13" x14ac:dyDescent="0.35">
      <c r="A87" s="23" t="str">
        <f>B3&amp;C61&amp;D87</f>
        <v>DISTRIBUCION VOLUMEN X CRITERIO (Consumiciones)Total BebidasBAJA</v>
      </c>
      <c r="B87" s="23">
        <v>0</v>
      </c>
      <c r="C87" s="23">
        <v>0</v>
      </c>
      <c r="D87" s="24" t="s">
        <v>100</v>
      </c>
      <c r="E87" s="24">
        <v>16.285923513386184</v>
      </c>
      <c r="F87" s="24">
        <v>14.858154493645717</v>
      </c>
      <c r="G87" s="24">
        <v>14.867509343635829</v>
      </c>
      <c r="H87" s="24">
        <v>15.052593679466977</v>
      </c>
      <c r="I87" s="24">
        <v>15.209547856689385</v>
      </c>
      <c r="J87" s="24">
        <v>14.794714011903562</v>
      </c>
      <c r="K87" s="24">
        <v>14.785117349472207</v>
      </c>
      <c r="L87" s="24">
        <v>15.290978975270741</v>
      </c>
      <c r="M87" s="90">
        <v>15.344749007878725</v>
      </c>
    </row>
    <row r="88" spans="1:13" x14ac:dyDescent="0.35">
      <c r="A88" s="23" t="str">
        <f>B3&amp;C61&amp;D88</f>
        <v>DISTRIBUCION VOLUMEN X CRITERIO (Consumiciones)Total BebidasHOMBRE</v>
      </c>
      <c r="B88" s="23">
        <v>0</v>
      </c>
      <c r="C88" s="23">
        <v>0</v>
      </c>
      <c r="D88" s="24" t="s">
        <v>101</v>
      </c>
      <c r="E88" s="24">
        <v>60.988984821483442</v>
      </c>
      <c r="F88" s="24">
        <v>59.946987074220544</v>
      </c>
      <c r="G88" s="24">
        <v>62.105402176499624</v>
      </c>
      <c r="H88" s="24">
        <v>61.788417389015137</v>
      </c>
      <c r="I88" s="24">
        <v>61.036419031937314</v>
      </c>
      <c r="J88" s="24">
        <v>60.342325167734799</v>
      </c>
      <c r="K88" s="24">
        <v>60.168125480596281</v>
      </c>
      <c r="L88" s="24">
        <v>60.57942982514647</v>
      </c>
      <c r="M88" s="90">
        <v>60.08907324554108</v>
      </c>
    </row>
    <row r="89" spans="1:13" x14ac:dyDescent="0.35">
      <c r="A89" s="23" t="str">
        <f>B3&amp;C61&amp;D89</f>
        <v>DISTRIBUCION VOLUMEN X CRITERIO (Consumiciones)Total BebidasMUJER</v>
      </c>
      <c r="B89" s="23">
        <v>0</v>
      </c>
      <c r="C89" s="23">
        <v>0</v>
      </c>
      <c r="D89" s="24" t="s">
        <v>102</v>
      </c>
      <c r="E89" s="24">
        <v>39.011034382105322</v>
      </c>
      <c r="F89" s="24">
        <v>40.053000676951868</v>
      </c>
      <c r="G89" s="24">
        <v>37.894622167772205</v>
      </c>
      <c r="H89" s="24">
        <v>38.211595515825856</v>
      </c>
      <c r="I89" s="24">
        <v>38.96358676588676</v>
      </c>
      <c r="J89" s="24">
        <v>39.657678949719703</v>
      </c>
      <c r="K89" s="24">
        <v>39.831886734718182</v>
      </c>
      <c r="L89" s="24">
        <v>39.420557470705823</v>
      </c>
      <c r="M89" s="90">
        <v>39.910938763794974</v>
      </c>
    </row>
    <row r="90" spans="1:13" x14ac:dyDescent="0.35">
      <c r="A90" s="23" t="str">
        <f>B3&amp;C90&amp;D90</f>
        <v>DISTRIBUCION VOLUMEN X CRITERIO (Consumiciones)Total Bebidas FriasT.ESPAÑA</v>
      </c>
      <c r="B90" s="23">
        <v>0</v>
      </c>
      <c r="C90" s="23" t="s">
        <v>61</v>
      </c>
      <c r="D90" s="24" t="s">
        <v>49</v>
      </c>
      <c r="E90" s="24">
        <v>100</v>
      </c>
      <c r="F90" s="24">
        <v>100</v>
      </c>
      <c r="G90" s="24">
        <v>100</v>
      </c>
      <c r="H90" s="24">
        <v>100</v>
      </c>
      <c r="I90" s="24">
        <v>100</v>
      </c>
      <c r="J90" s="24">
        <v>100</v>
      </c>
      <c r="K90" s="24">
        <v>100</v>
      </c>
      <c r="L90" s="24">
        <v>100</v>
      </c>
      <c r="M90" s="90">
        <v>100</v>
      </c>
    </row>
    <row r="91" spans="1:13" x14ac:dyDescent="0.35">
      <c r="A91" s="23" t="str">
        <f>B3&amp;C90&amp;D91</f>
        <v>DISTRIBUCION VOLUMEN X CRITERIO (Consumiciones)Total Bebidas FriasBCN AM</v>
      </c>
      <c r="B91" s="23">
        <v>0</v>
      </c>
      <c r="C91" s="23">
        <v>0</v>
      </c>
      <c r="D91" s="24" t="s">
        <v>53</v>
      </c>
      <c r="E91" s="24">
        <v>7.5280962573190831</v>
      </c>
      <c r="F91" s="24">
        <v>7.7224771038428033</v>
      </c>
      <c r="G91" s="24">
        <v>7.1953749960802948</v>
      </c>
      <c r="H91" s="24">
        <v>7.3005343846823125</v>
      </c>
      <c r="I91" s="24">
        <v>7.7256438876177445</v>
      </c>
      <c r="J91" s="24">
        <v>8.2129828726931713</v>
      </c>
      <c r="K91" s="24">
        <v>8.1973210706981163</v>
      </c>
      <c r="L91" s="24">
        <v>8.5330439604952311</v>
      </c>
      <c r="M91" s="90">
        <v>7.9218352076141603</v>
      </c>
    </row>
    <row r="92" spans="1:13" x14ac:dyDescent="0.35">
      <c r="A92" s="23" t="str">
        <f>B3&amp;C90&amp;D92</f>
        <v>DISTRIBUCION VOLUMEN X CRITERIO (Consumiciones)Total Bebidas FriasREST.CAT ARAGON</v>
      </c>
      <c r="B92" s="23">
        <v>0</v>
      </c>
      <c r="C92" s="23">
        <v>0</v>
      </c>
      <c r="D92" s="24" t="s">
        <v>58</v>
      </c>
      <c r="E92" s="24">
        <v>12.42617193379057</v>
      </c>
      <c r="F92" s="24">
        <v>12.235481824979825</v>
      </c>
      <c r="G92" s="24">
        <v>11.974161306986316</v>
      </c>
      <c r="H92" s="24">
        <v>11.827492239792562</v>
      </c>
      <c r="I92" s="24">
        <v>11.695855495795323</v>
      </c>
      <c r="J92" s="24">
        <v>12.208924374510358</v>
      </c>
      <c r="K92" s="24">
        <v>11.009653954818418</v>
      </c>
      <c r="L92" s="24">
        <v>11.64354372302514</v>
      </c>
      <c r="M92" s="90">
        <v>12.368600252703175</v>
      </c>
    </row>
    <row r="93" spans="1:13" x14ac:dyDescent="0.35">
      <c r="A93" s="23" t="str">
        <f>B3&amp;C90&amp;D93</f>
        <v>DISTRIBUCION VOLUMEN X CRITERIO (Consumiciones)Total Bebidas FriasLEVANTE</v>
      </c>
      <c r="B93" s="23">
        <v>0</v>
      </c>
      <c r="C93" s="23">
        <v>0</v>
      </c>
      <c r="D93" s="24" t="s">
        <v>62</v>
      </c>
      <c r="E93" s="24">
        <v>12.935579376930942</v>
      </c>
      <c r="F93" s="24">
        <v>13.646788368184524</v>
      </c>
      <c r="G93" s="24">
        <v>13.944906281924963</v>
      </c>
      <c r="H93" s="24">
        <v>13.318026366040586</v>
      </c>
      <c r="I93" s="24">
        <v>13.181978575461329</v>
      </c>
      <c r="J93" s="24">
        <v>13.017605140352796</v>
      </c>
      <c r="K93" s="24">
        <v>14.008800942328159</v>
      </c>
      <c r="L93" s="24">
        <v>13.31808503482422</v>
      </c>
      <c r="M93" s="90">
        <v>12.835126922335105</v>
      </c>
    </row>
    <row r="94" spans="1:13" x14ac:dyDescent="0.35">
      <c r="A94" s="23" t="str">
        <f>B3&amp;C90&amp;D94</f>
        <v>DISTRIBUCION VOLUMEN X CRITERIO (Consumiciones)Total Bebidas FriasANDALUCIA</v>
      </c>
      <c r="B94" s="23">
        <v>0</v>
      </c>
      <c r="C94" s="23">
        <v>0</v>
      </c>
      <c r="D94" s="24" t="s">
        <v>66</v>
      </c>
      <c r="E94" s="24">
        <v>22.215649503480044</v>
      </c>
      <c r="F94" s="24">
        <v>21.435936416427484</v>
      </c>
      <c r="G94" s="24">
        <v>21.448334991987299</v>
      </c>
      <c r="H94" s="24">
        <v>22.137090776480186</v>
      </c>
      <c r="I94" s="24">
        <v>22.709695272338276</v>
      </c>
      <c r="J94" s="24">
        <v>21.612114005893282</v>
      </c>
      <c r="K94" s="24">
        <v>22.490679990939473</v>
      </c>
      <c r="L94" s="24">
        <v>20.81474417602756</v>
      </c>
      <c r="M94" s="90">
        <v>21.144249428268903</v>
      </c>
    </row>
    <row r="95" spans="1:13" x14ac:dyDescent="0.35">
      <c r="A95" s="23" t="str">
        <f>B3&amp;C90&amp;D95</f>
        <v>DISTRIBUCION VOLUMEN X CRITERIO (Consumiciones)Total Bebidas FriasMDD AM</v>
      </c>
      <c r="B95" s="23">
        <v>0</v>
      </c>
      <c r="C95" s="23">
        <v>0</v>
      </c>
      <c r="D95" s="24" t="s">
        <v>70</v>
      </c>
      <c r="E95" s="24">
        <v>14.278596288678461</v>
      </c>
      <c r="F95" s="24">
        <v>14.484839547975191</v>
      </c>
      <c r="G95" s="24">
        <v>14.529602434672965</v>
      </c>
      <c r="H95" s="24">
        <v>14.727343209351876</v>
      </c>
      <c r="I95" s="24">
        <v>14.280339048524649</v>
      </c>
      <c r="J95" s="24">
        <v>14.784848355764963</v>
      </c>
      <c r="K95" s="24">
        <v>14.041956316858053</v>
      </c>
      <c r="L95" s="24">
        <v>14.693086211682212</v>
      </c>
      <c r="M95" s="90">
        <v>14.253639988506336</v>
      </c>
    </row>
    <row r="96" spans="1:13" x14ac:dyDescent="0.35">
      <c r="A96" s="23" t="str">
        <f>B3&amp;C90&amp;D96</f>
        <v>DISTRIBUCION VOLUMEN X CRITERIO (Consumiciones)Total Bebidas FriasRTO CENTRO</v>
      </c>
      <c r="B96" s="23">
        <v>0</v>
      </c>
      <c r="C96" s="23">
        <v>0</v>
      </c>
      <c r="D96" s="24" t="s">
        <v>73</v>
      </c>
      <c r="E96" s="24">
        <v>11.138057730234681</v>
      </c>
      <c r="F96" s="24">
        <v>11.027643207411668</v>
      </c>
      <c r="G96" s="24">
        <v>11.090793975372701</v>
      </c>
      <c r="H96" s="24">
        <v>11.03119646461891</v>
      </c>
      <c r="I96" s="24">
        <v>9.7929976525124065</v>
      </c>
      <c r="J96" s="24">
        <v>9.5465952509274228</v>
      </c>
      <c r="K96" s="24">
        <v>9.9592817056588991</v>
      </c>
      <c r="L96" s="24">
        <v>9.235244214197456</v>
      </c>
      <c r="M96" s="90">
        <v>9.6258762935293021</v>
      </c>
    </row>
    <row r="97" spans="1:13" x14ac:dyDescent="0.35">
      <c r="A97" s="23" t="str">
        <f>B3&amp;C90&amp;D97</f>
        <v>DISTRIBUCION VOLUMEN X CRITERIO (Consumiciones)Total Bebidas FriasNORTE-CENTRO</v>
      </c>
      <c r="B97" s="23">
        <v>0</v>
      </c>
      <c r="C97" s="23">
        <v>0</v>
      </c>
      <c r="D97" s="24" t="s">
        <v>76</v>
      </c>
      <c r="E97" s="24">
        <v>9.1042228125564861</v>
      </c>
      <c r="F97" s="24">
        <v>9.3550452987297614</v>
      </c>
      <c r="G97" s="24">
        <v>9.5688675601942847</v>
      </c>
      <c r="H97" s="24">
        <v>9.8530760859265296</v>
      </c>
      <c r="I97" s="24">
        <v>10.319575892193861</v>
      </c>
      <c r="J97" s="24">
        <v>10.513028989184543</v>
      </c>
      <c r="K97" s="24">
        <v>10.267393727560581</v>
      </c>
      <c r="L97" s="24">
        <v>10.534563496848346</v>
      </c>
      <c r="M97" s="90">
        <v>9.5442348643786925</v>
      </c>
    </row>
    <row r="98" spans="1:13" x14ac:dyDescent="0.35">
      <c r="A98" s="23" t="str">
        <f>B3&amp;C90&amp;D98</f>
        <v>DISTRIBUCION VOLUMEN X CRITERIO (Consumiciones)Total Bebidas FriasNOROESTE</v>
      </c>
      <c r="B98" s="23">
        <v>0</v>
      </c>
      <c r="C98" s="23">
        <v>0</v>
      </c>
      <c r="D98" s="24" t="s">
        <v>78</v>
      </c>
      <c r="E98" s="24">
        <v>10.373628212313459</v>
      </c>
      <c r="F98" s="24">
        <v>10.091769723024983</v>
      </c>
      <c r="G98" s="24">
        <v>10.247968767793395</v>
      </c>
      <c r="H98" s="24">
        <v>9.8052473646881122</v>
      </c>
      <c r="I98" s="24">
        <v>10.293937390425818</v>
      </c>
      <c r="J98" s="24">
        <v>10.103901010673468</v>
      </c>
      <c r="K98" s="24">
        <v>10.024907091110927</v>
      </c>
      <c r="L98" s="24">
        <v>11.227680108332189</v>
      </c>
      <c r="M98" s="90">
        <v>12.306438026710961</v>
      </c>
    </row>
    <row r="99" spans="1:13" x14ac:dyDescent="0.35">
      <c r="A99" s="23" t="str">
        <f>B3&amp;C90&amp;D99</f>
        <v>DISTRIBUCION VOLUMEN X CRITERIO (Consumiciones)Total Bebidas Frias&lt;2MIL</v>
      </c>
      <c r="B99" s="23">
        <v>0</v>
      </c>
      <c r="C99" s="23">
        <v>0</v>
      </c>
      <c r="D99" s="24" t="s">
        <v>81</v>
      </c>
      <c r="E99" s="25">
        <v>6.531460330598704</v>
      </c>
      <c r="F99" s="24">
        <v>6.0801544426318914</v>
      </c>
      <c r="G99" s="24">
        <v>6.3106873429023631</v>
      </c>
      <c r="H99" s="24">
        <v>6.3454784049435613</v>
      </c>
      <c r="I99" s="24">
        <v>5.7631108296437166</v>
      </c>
      <c r="J99" s="24">
        <v>5.3127766140617645</v>
      </c>
      <c r="K99" s="24">
        <v>5.3453026176729797</v>
      </c>
      <c r="L99" s="24">
        <v>5.7635380922559118</v>
      </c>
      <c r="M99" s="90">
        <v>5.6583281834892718</v>
      </c>
    </row>
    <row r="100" spans="1:13" x14ac:dyDescent="0.35">
      <c r="A100" s="23" t="str">
        <f>B3&amp;C90&amp;D100</f>
        <v>DISTRIBUCION VOLUMEN X CRITERIO (Consumiciones)Total Bebidas Frias2-5MIL</v>
      </c>
      <c r="B100" s="23">
        <v>0</v>
      </c>
      <c r="C100" s="23">
        <v>0</v>
      </c>
      <c r="D100" s="24" t="s">
        <v>84</v>
      </c>
      <c r="E100" s="24">
        <v>5.0382124329726361</v>
      </c>
      <c r="F100" s="24">
        <v>4.5980382478732675</v>
      </c>
      <c r="G100" s="24">
        <v>5.1284105556408264</v>
      </c>
      <c r="H100" s="24">
        <v>5.9718398511418487</v>
      </c>
      <c r="I100" s="24">
        <v>5.2894857070692067</v>
      </c>
      <c r="J100" s="24">
        <v>5.1296385812912737</v>
      </c>
      <c r="K100" s="24">
        <v>5.6520210322387134</v>
      </c>
      <c r="L100" s="24">
        <v>6.0058948391459159</v>
      </c>
      <c r="M100" s="90">
        <v>5.3852877155554157</v>
      </c>
    </row>
    <row r="101" spans="1:13" x14ac:dyDescent="0.35">
      <c r="A101" s="23" t="str">
        <f>B3&amp;C90&amp;D101</f>
        <v>DISTRIBUCION VOLUMEN X CRITERIO (Consumiciones)Total Bebidas Frias5-10MIL</v>
      </c>
      <c r="B101" s="23">
        <v>0</v>
      </c>
      <c r="C101" s="23">
        <v>0</v>
      </c>
      <c r="D101" s="24" t="s">
        <v>85</v>
      </c>
      <c r="E101" s="24">
        <v>7.8414636971045821</v>
      </c>
      <c r="F101" s="24">
        <v>7.9931589169765962</v>
      </c>
      <c r="G101" s="24">
        <v>7.6790376671238265</v>
      </c>
      <c r="H101" s="24">
        <v>7.3958541396866044</v>
      </c>
      <c r="I101" s="24">
        <v>8.2365632335898731</v>
      </c>
      <c r="J101" s="24">
        <v>7.9979639599928625</v>
      </c>
      <c r="K101" s="24">
        <v>7.520388787326576</v>
      </c>
      <c r="L101" s="24">
        <v>7.3729569036304747</v>
      </c>
      <c r="M101" s="90">
        <v>8.7225500190905052</v>
      </c>
    </row>
    <row r="102" spans="1:13" x14ac:dyDescent="0.35">
      <c r="A102" s="23" t="str">
        <f>B3&amp;C90&amp;D102</f>
        <v>DISTRIBUCION VOLUMEN X CRITERIO (Consumiciones)Total Bebidas Frias10-30MIL</v>
      </c>
      <c r="B102" s="23">
        <v>0</v>
      </c>
      <c r="C102" s="23">
        <v>0</v>
      </c>
      <c r="D102" s="24" t="s">
        <v>86</v>
      </c>
      <c r="E102" s="24">
        <v>17.202316215273193</v>
      </c>
      <c r="F102" s="24">
        <v>17.843645961613923</v>
      </c>
      <c r="G102" s="24">
        <v>18.459879966265781</v>
      </c>
      <c r="H102" s="24">
        <v>17.840247407760497</v>
      </c>
      <c r="I102" s="24">
        <v>17.456755341277152</v>
      </c>
      <c r="J102" s="24">
        <v>17.722184872185707</v>
      </c>
      <c r="K102" s="24">
        <v>17.580574944146505</v>
      </c>
      <c r="L102" s="24">
        <v>16.941151542217103</v>
      </c>
      <c r="M102" s="90">
        <v>17.159323054638207</v>
      </c>
    </row>
    <row r="103" spans="1:13" x14ac:dyDescent="0.35">
      <c r="A103" s="23" t="str">
        <f>B3&amp;C90&amp;D103</f>
        <v>DISTRIBUCION VOLUMEN X CRITERIO (Consumiciones)Total Bebidas Frias30-100MIL</v>
      </c>
      <c r="B103" s="23">
        <v>0</v>
      </c>
      <c r="C103" s="23">
        <v>0</v>
      </c>
      <c r="D103" s="24" t="s">
        <v>87</v>
      </c>
      <c r="E103" s="24">
        <v>19.983157951738711</v>
      </c>
      <c r="F103" s="24">
        <v>20.007329731810788</v>
      </c>
      <c r="G103" s="24">
        <v>19.969471689830058</v>
      </c>
      <c r="H103" s="24">
        <v>19.554872778541917</v>
      </c>
      <c r="I103" s="24">
        <v>19.899284610584495</v>
      </c>
      <c r="J103" s="24">
        <v>19.17920053635887</v>
      </c>
      <c r="K103" s="24">
        <v>19.244760504419293</v>
      </c>
      <c r="L103" s="24">
        <v>18.457035381852702</v>
      </c>
      <c r="M103" s="90">
        <v>18.831365896092546</v>
      </c>
    </row>
    <row r="104" spans="1:13" x14ac:dyDescent="0.35">
      <c r="A104" s="23" t="str">
        <f>B3&amp;C90&amp;D104</f>
        <v>DISTRIBUCION VOLUMEN X CRITERIO (Consumiciones)Total Bebidas Frias100-200MIL</v>
      </c>
      <c r="B104" s="23">
        <v>0</v>
      </c>
      <c r="C104" s="23">
        <v>0</v>
      </c>
      <c r="D104" s="24" t="s">
        <v>88</v>
      </c>
      <c r="E104" s="24">
        <v>9.9989296563149708</v>
      </c>
      <c r="F104" s="24">
        <v>10.05702136481087</v>
      </c>
      <c r="G104" s="24">
        <v>10.110905979901405</v>
      </c>
      <c r="H104" s="24">
        <v>10.204806303499488</v>
      </c>
      <c r="I104" s="24">
        <v>10.119008706504621</v>
      </c>
      <c r="J104" s="24">
        <v>10.841851302405034</v>
      </c>
      <c r="K104" s="24">
        <v>10.564198809942535</v>
      </c>
      <c r="L104" s="24">
        <v>10.482620671615557</v>
      </c>
      <c r="M104" s="90">
        <v>10.050786646880768</v>
      </c>
    </row>
    <row r="105" spans="1:13" x14ac:dyDescent="0.35">
      <c r="A105" s="23" t="str">
        <f>B3&amp;C90&amp;D105</f>
        <v>DISTRIBUCION VOLUMEN X CRITERIO (Consumiciones)Total Bebidas Frias200-500MIL</v>
      </c>
      <c r="B105" s="23">
        <v>0</v>
      </c>
      <c r="C105" s="23">
        <v>0</v>
      </c>
      <c r="D105" s="24" t="s">
        <v>89</v>
      </c>
      <c r="E105" s="24">
        <v>13.520101255358727</v>
      </c>
      <c r="F105" s="24">
        <v>14.008246565267932</v>
      </c>
      <c r="G105" s="24">
        <v>12.946536879056895</v>
      </c>
      <c r="H105" s="24">
        <v>12.996201015933909</v>
      </c>
      <c r="I105" s="24">
        <v>14.258387068017711</v>
      </c>
      <c r="J105" s="24">
        <v>13.981236082481226</v>
      </c>
      <c r="K105" s="24">
        <v>14.039470703773786</v>
      </c>
      <c r="L105" s="24">
        <v>14.54525016144223</v>
      </c>
      <c r="M105" s="90">
        <v>14.254624035142275</v>
      </c>
    </row>
    <row r="106" spans="1:13" x14ac:dyDescent="0.35">
      <c r="A106" s="23" t="str">
        <f>B3&amp;C90&amp;D106</f>
        <v>DISTRIBUCION VOLUMEN X CRITERIO (Consumiciones)Total Bebidas Frias&gt;500MIL</v>
      </c>
      <c r="B106" s="23">
        <v>0</v>
      </c>
      <c r="C106" s="23">
        <v>0</v>
      </c>
      <c r="D106" s="24" t="s">
        <v>90</v>
      </c>
      <c r="E106" s="24">
        <v>19.884362691245933</v>
      </c>
      <c r="F106" s="24">
        <v>19.412387493552551</v>
      </c>
      <c r="G106" s="24">
        <v>19.395069919278839</v>
      </c>
      <c r="H106" s="24">
        <v>19.690694355507954</v>
      </c>
      <c r="I106" s="24">
        <v>18.977422146613971</v>
      </c>
      <c r="J106" s="24">
        <v>19.835135086747776</v>
      </c>
      <c r="K106" s="24">
        <v>20.053281560474133</v>
      </c>
      <c r="L106" s="24">
        <v>20.431547870556283</v>
      </c>
      <c r="M106" s="90">
        <v>19.937739369344193</v>
      </c>
    </row>
    <row r="107" spans="1:13" x14ac:dyDescent="0.35">
      <c r="A107" s="23" t="str">
        <f>B3&amp;C90&amp;D107</f>
        <v>DISTRIBUCION VOLUMEN X CRITERIO (Consumiciones)Total Bebidas FriasDE 15 A 19 AÑOS</v>
      </c>
      <c r="B107" s="23">
        <v>0</v>
      </c>
      <c r="C107" s="23">
        <v>0</v>
      </c>
      <c r="D107" s="24" t="s">
        <v>91</v>
      </c>
      <c r="E107" s="24">
        <v>2.620884584057781</v>
      </c>
      <c r="F107" s="24">
        <v>2.4235190610045931</v>
      </c>
      <c r="G107" s="24">
        <v>2.0890540391112258</v>
      </c>
      <c r="H107" s="24">
        <v>2.6206936950647663</v>
      </c>
      <c r="I107" s="24">
        <v>2.106874758565358</v>
      </c>
      <c r="J107" s="24">
        <v>2.1049122397613051</v>
      </c>
      <c r="K107" s="24">
        <v>1.6798823629007582</v>
      </c>
      <c r="L107" s="24">
        <v>1.8227902548671731</v>
      </c>
      <c r="M107" s="90">
        <v>1.4299644168736443</v>
      </c>
    </row>
    <row r="108" spans="1:13" x14ac:dyDescent="0.35">
      <c r="A108" s="23" t="str">
        <f>B3&amp;C90&amp;D108</f>
        <v>DISTRIBUCION VOLUMEN X CRITERIO (Consumiciones)Total Bebidas FriasDE 20 A 24 AÑOS</v>
      </c>
      <c r="B108" s="23">
        <v>0</v>
      </c>
      <c r="C108" s="23">
        <v>0</v>
      </c>
      <c r="D108" s="24" t="s">
        <v>92</v>
      </c>
      <c r="E108" s="24">
        <v>3.0218816536217648</v>
      </c>
      <c r="F108" s="24">
        <v>2.5194114496827482</v>
      </c>
      <c r="G108" s="24">
        <v>3.1412626482679853</v>
      </c>
      <c r="H108" s="24">
        <v>2.9038722071149832</v>
      </c>
      <c r="I108" s="24">
        <v>2.3108090289127268</v>
      </c>
      <c r="J108" s="24">
        <v>2.3028526167559056</v>
      </c>
      <c r="K108" s="24">
        <v>2.50952905016092</v>
      </c>
      <c r="L108" s="24">
        <v>2.9352868760086239</v>
      </c>
      <c r="M108" s="90">
        <v>2.5829787485288502</v>
      </c>
    </row>
    <row r="109" spans="1:13" x14ac:dyDescent="0.35">
      <c r="A109" s="23" t="str">
        <f>B3&amp;C90&amp;D109</f>
        <v>DISTRIBUCION VOLUMEN X CRITERIO (Consumiciones)Total Bebidas FriasDE 25 A 34 AÑOS</v>
      </c>
      <c r="B109" s="23">
        <v>0</v>
      </c>
      <c r="C109" s="23">
        <v>0</v>
      </c>
      <c r="D109" s="24" t="s">
        <v>93</v>
      </c>
      <c r="E109" s="24">
        <v>9.0420244218161017</v>
      </c>
      <c r="F109" s="24">
        <v>8.6314317162678087</v>
      </c>
      <c r="G109" s="24">
        <v>8.7938346759353241</v>
      </c>
      <c r="H109" s="24">
        <v>8.1598341426155265</v>
      </c>
      <c r="I109" s="24">
        <v>7.4965428416485906</v>
      </c>
      <c r="J109" s="24">
        <v>7.449276489664534</v>
      </c>
      <c r="K109" s="24">
        <v>8.3907860090975515</v>
      </c>
      <c r="L109" s="24">
        <v>8.0699891910556065</v>
      </c>
      <c r="M109" s="90">
        <v>8.1778802060987275</v>
      </c>
    </row>
    <row r="110" spans="1:13" x14ac:dyDescent="0.35">
      <c r="A110" s="23" t="str">
        <f>B3&amp;C90&amp;D110</f>
        <v>DISTRIBUCION VOLUMEN X CRITERIO (Consumiciones)Total Bebidas FriasDE 35 A 49 AÑOS</v>
      </c>
      <c r="B110" s="23">
        <v>0</v>
      </c>
      <c r="C110" s="23">
        <v>0</v>
      </c>
      <c r="D110" s="24" t="s">
        <v>94</v>
      </c>
      <c r="E110" s="24">
        <v>25.711791771193521</v>
      </c>
      <c r="F110" s="24">
        <v>25.900458786917046</v>
      </c>
      <c r="G110" s="24">
        <v>25.707114717789516</v>
      </c>
      <c r="H110" s="24">
        <v>25.385724664107212</v>
      </c>
      <c r="I110" s="24">
        <v>25.837824636733725</v>
      </c>
      <c r="J110" s="24">
        <v>26.019159025343079</v>
      </c>
      <c r="K110" s="24">
        <v>24.801873757063454</v>
      </c>
      <c r="L110" s="24">
        <v>23.495280714377191</v>
      </c>
      <c r="M110" s="90">
        <v>23.059991419113334</v>
      </c>
    </row>
    <row r="111" spans="1:13" x14ac:dyDescent="0.35">
      <c r="A111" s="23" t="str">
        <f>B3&amp;C90&amp;D111</f>
        <v>DISTRIBUCION VOLUMEN X CRITERIO (Consumiciones)Total Bebidas FriasDE 50 A 59 AÑOS</v>
      </c>
      <c r="B111" s="23">
        <v>0</v>
      </c>
      <c r="C111" s="23">
        <v>0</v>
      </c>
      <c r="D111" s="24" t="s">
        <v>95</v>
      </c>
      <c r="E111" s="24">
        <v>25.199719045359199</v>
      </c>
      <c r="F111" s="24">
        <v>26.192938531437637</v>
      </c>
      <c r="G111" s="24">
        <v>26.377404841949254</v>
      </c>
      <c r="H111" s="24">
        <v>24.007856402422391</v>
      </c>
      <c r="I111" s="24">
        <v>24.021827548806943</v>
      </c>
      <c r="J111" s="24">
        <v>24.738812120673337</v>
      </c>
      <c r="K111" s="24">
        <v>24.991633155956933</v>
      </c>
      <c r="L111" s="24">
        <v>24.695380942976893</v>
      </c>
      <c r="M111" s="90">
        <v>24.708810759959533</v>
      </c>
    </row>
    <row r="112" spans="1:13" x14ac:dyDescent="0.35">
      <c r="A112" s="23" t="str">
        <f>B3&amp;C90&amp;D112</f>
        <v>DISTRIBUCION VOLUMEN X CRITERIO (Consumiciones)Total Bebidas FriasDE 60 A 75 AÑOS</v>
      </c>
      <c r="B112" s="23">
        <v>0</v>
      </c>
      <c r="C112" s="23">
        <v>0</v>
      </c>
      <c r="D112" s="24" t="s">
        <v>96</v>
      </c>
      <c r="E112" s="25">
        <v>34.403701696907227</v>
      </c>
      <c r="F112" s="24">
        <v>34.332223179227988</v>
      </c>
      <c r="G112" s="24">
        <v>33.891323919440573</v>
      </c>
      <c r="H112" s="24">
        <v>36.922013145690897</v>
      </c>
      <c r="I112" s="25">
        <v>38.226142543012507</v>
      </c>
      <c r="J112" s="24">
        <v>37.38497886481818</v>
      </c>
      <c r="K112" s="24">
        <v>37.626295664820383</v>
      </c>
      <c r="L112" s="24">
        <v>38.98127996096121</v>
      </c>
      <c r="M112" s="90">
        <v>40.040375433472541</v>
      </c>
    </row>
    <row r="113" spans="1:13" x14ac:dyDescent="0.35">
      <c r="A113" s="23" t="str">
        <f>B3&amp;C90&amp;D113</f>
        <v>DISTRIBUCION VOLUMEN X CRITERIO (Consumiciones)Total Bebidas FriasALTA Y MEDIA ALTA</v>
      </c>
      <c r="B113" s="23">
        <v>0</v>
      </c>
      <c r="C113" s="23">
        <v>0</v>
      </c>
      <c r="D113" s="24" t="s">
        <v>97</v>
      </c>
      <c r="E113" s="24">
        <v>27.693344841995803</v>
      </c>
      <c r="F113" s="24">
        <v>28.757764703269256</v>
      </c>
      <c r="G113" s="24">
        <v>27.907688480029307</v>
      </c>
      <c r="H113" s="24">
        <v>26.508190931253605</v>
      </c>
      <c r="I113" s="24">
        <v>27.260691840251983</v>
      </c>
      <c r="J113" s="24">
        <v>27.034302150065653</v>
      </c>
      <c r="K113" s="24">
        <v>26.531454861578389</v>
      </c>
      <c r="L113" s="24">
        <v>26.222505903289839</v>
      </c>
      <c r="M113" s="90">
        <v>27.122037527602512</v>
      </c>
    </row>
    <row r="114" spans="1:13" x14ac:dyDescent="0.35">
      <c r="A114" s="23" t="str">
        <f>B3&amp;C90&amp;D114</f>
        <v>DISTRIBUCION VOLUMEN X CRITERIO (Consumiciones)Total Bebidas FriasMEDIA</v>
      </c>
      <c r="B114" s="23">
        <v>0</v>
      </c>
      <c r="C114" s="23">
        <v>0</v>
      </c>
      <c r="D114" s="24" t="s">
        <v>98</v>
      </c>
      <c r="E114" s="24">
        <v>31.778165559957383</v>
      </c>
      <c r="F114" s="24">
        <v>32.478800539981592</v>
      </c>
      <c r="G114" s="24">
        <v>33.444766410359243</v>
      </c>
      <c r="H114" s="24">
        <v>32.542953214778997</v>
      </c>
      <c r="I114" s="24">
        <v>33.326542210204138</v>
      </c>
      <c r="J114" s="24">
        <v>33.366905151279994</v>
      </c>
      <c r="K114" s="24">
        <v>33.97858046324756</v>
      </c>
      <c r="L114" s="24">
        <v>33.946414904886623</v>
      </c>
      <c r="M114" s="90">
        <v>33.35147587314458</v>
      </c>
    </row>
    <row r="115" spans="1:13" x14ac:dyDescent="0.35">
      <c r="A115" s="23" t="str">
        <f>B3&amp;C90&amp;D115</f>
        <v>DISTRIBUCION VOLUMEN X CRITERIO (Consumiciones)Total Bebidas FriasMEDIA BAJA</v>
      </c>
      <c r="B115" s="23">
        <v>0</v>
      </c>
      <c r="C115" s="23">
        <v>0</v>
      </c>
      <c r="D115" s="24" t="s">
        <v>99</v>
      </c>
      <c r="E115" s="24">
        <v>23.352815633194488</v>
      </c>
      <c r="F115" s="24">
        <v>23.232097068354069</v>
      </c>
      <c r="G115" s="24">
        <v>22.362750510386803</v>
      </c>
      <c r="H115" s="24">
        <v>24.441601029142774</v>
      </c>
      <c r="I115" s="24">
        <v>23.367344664665854</v>
      </c>
      <c r="J115" s="24">
        <v>24.040804760555396</v>
      </c>
      <c r="K115" s="24">
        <v>23.544871140201682</v>
      </c>
      <c r="L115" s="24">
        <v>23.3557252071185</v>
      </c>
      <c r="M115" s="90">
        <v>23.685156246924855</v>
      </c>
    </row>
    <row r="116" spans="1:13" x14ac:dyDescent="0.35">
      <c r="A116" s="23" t="str">
        <f>B3&amp;C90&amp;D116</f>
        <v>DISTRIBUCION VOLUMEN X CRITERIO (Consumiciones)Total Bebidas FriasBAJA</v>
      </c>
      <c r="B116" s="23">
        <v>0</v>
      </c>
      <c r="C116" s="23">
        <v>0</v>
      </c>
      <c r="D116" s="24" t="s">
        <v>100</v>
      </c>
      <c r="E116" s="24">
        <v>17.175673964852326</v>
      </c>
      <c r="F116" s="24">
        <v>15.531331518587162</v>
      </c>
      <c r="G116" s="24">
        <v>16.284794599224643</v>
      </c>
      <c r="H116" s="24">
        <v>16.507266310793074</v>
      </c>
      <c r="I116" s="24">
        <v>16.045439856773545</v>
      </c>
      <c r="J116" s="24">
        <v>15.557981764539196</v>
      </c>
      <c r="K116" s="24">
        <v>15.945072734862878</v>
      </c>
      <c r="L116" s="24">
        <v>16.475353984705045</v>
      </c>
      <c r="M116" s="90">
        <v>15.841330352328056</v>
      </c>
    </row>
    <row r="117" spans="1:13" x14ac:dyDescent="0.35">
      <c r="A117" s="23" t="str">
        <f>B3&amp;C90&amp;D117</f>
        <v>DISTRIBUCION VOLUMEN X CRITERIO (Consumiciones)Total Bebidas FriasHOMBRE</v>
      </c>
      <c r="B117" s="23">
        <v>0</v>
      </c>
      <c r="C117" s="23">
        <v>0</v>
      </c>
      <c r="D117" s="24" t="s">
        <v>101</v>
      </c>
      <c r="E117" s="24">
        <v>57.904916462954105</v>
      </c>
      <c r="F117" s="24">
        <v>57.529158512237203</v>
      </c>
      <c r="G117" s="24">
        <v>60.652003670493947</v>
      </c>
      <c r="H117" s="24">
        <v>60.039936712313825</v>
      </c>
      <c r="I117" s="24">
        <v>58.864997177071885</v>
      </c>
      <c r="J117" s="24">
        <v>57.894266676791304</v>
      </c>
      <c r="K117" s="24">
        <v>58.550519409934175</v>
      </c>
      <c r="L117" s="24">
        <v>59.61075549518953</v>
      </c>
      <c r="M117" s="90">
        <v>58.974121541568095</v>
      </c>
    </row>
    <row r="118" spans="1:13" x14ac:dyDescent="0.35">
      <c r="A118" s="23" t="str">
        <f>B3&amp;C90&amp;D118</f>
        <v>DISTRIBUCION VOLUMEN X CRITERIO (Consumiciones)Total Bebidas FriasMUJER</v>
      </c>
      <c r="B118" s="23">
        <v>0</v>
      </c>
      <c r="C118" s="23">
        <v>0</v>
      </c>
      <c r="D118" s="24" t="s">
        <v>102</v>
      </c>
      <c r="E118" s="24">
        <v>42.095083537045895</v>
      </c>
      <c r="F118" s="24">
        <v>42.470829148146962</v>
      </c>
      <c r="G118" s="24">
        <v>39.347996329506053</v>
      </c>
      <c r="H118" s="24">
        <v>39.960063287686182</v>
      </c>
      <c r="I118" s="24">
        <v>41.135021394823646</v>
      </c>
      <c r="J118" s="24">
        <v>42.105727149648935</v>
      </c>
      <c r="K118" s="24">
        <v>41.449470190011077</v>
      </c>
      <c r="L118" s="24">
        <v>40.389244504810492</v>
      </c>
      <c r="M118" s="90">
        <v>41.025878458431905</v>
      </c>
    </row>
    <row r="119" spans="1:13" x14ac:dyDescent="0.35">
      <c r="A119" s="23" t="str">
        <f>B3&amp;C119&amp;D119</f>
        <v>DISTRIBUCION VOLUMEN X CRITERIO (Consumiciones)Total Bebidas CalientesT.ESPAÑA</v>
      </c>
      <c r="B119" s="23">
        <v>0</v>
      </c>
      <c r="C119" s="23" t="s">
        <v>65</v>
      </c>
      <c r="D119" s="24" t="s">
        <v>49</v>
      </c>
      <c r="E119" s="24">
        <v>100</v>
      </c>
      <c r="F119" s="24">
        <v>100</v>
      </c>
      <c r="G119" s="24">
        <v>100</v>
      </c>
      <c r="H119" s="24">
        <v>100</v>
      </c>
      <c r="I119" s="24">
        <v>100</v>
      </c>
      <c r="J119" s="24">
        <v>100</v>
      </c>
      <c r="K119" s="24">
        <v>100</v>
      </c>
      <c r="L119" s="24">
        <v>100</v>
      </c>
      <c r="M119" s="90">
        <v>100</v>
      </c>
    </row>
    <row r="120" spans="1:13" x14ac:dyDescent="0.35">
      <c r="A120" s="23" t="str">
        <f>B3&amp;C119&amp;D120</f>
        <v>DISTRIBUCION VOLUMEN X CRITERIO (Consumiciones)Total Bebidas CalientesBCN AM</v>
      </c>
      <c r="B120" s="23">
        <v>0</v>
      </c>
      <c r="C120" s="23">
        <v>0</v>
      </c>
      <c r="D120" s="24" t="s">
        <v>53</v>
      </c>
      <c r="E120" s="24">
        <v>10.526889454752061</v>
      </c>
      <c r="F120" s="25">
        <v>9.5345851973279192</v>
      </c>
      <c r="G120" s="24">
        <v>10.39625079698027</v>
      </c>
      <c r="H120" s="24">
        <v>10.302153174120448</v>
      </c>
      <c r="I120" s="24">
        <v>9.8159591584234818</v>
      </c>
      <c r="J120" s="24">
        <v>9.1202787478500991</v>
      </c>
      <c r="K120" s="25">
        <v>8.8878719205961669</v>
      </c>
      <c r="L120" s="24">
        <v>9.6517892704836008</v>
      </c>
      <c r="M120" s="90">
        <v>9.9220021597174188</v>
      </c>
    </row>
    <row r="121" spans="1:13" x14ac:dyDescent="0.35">
      <c r="A121" s="23" t="str">
        <f>B3&amp;C119&amp;D121</f>
        <v>DISTRIBUCION VOLUMEN X CRITERIO (Consumiciones)Total Bebidas CalientesREST.CAT ARAGON</v>
      </c>
      <c r="B121" s="23">
        <v>0</v>
      </c>
      <c r="C121" s="23">
        <v>0</v>
      </c>
      <c r="D121" s="24" t="s">
        <v>58</v>
      </c>
      <c r="E121" s="24">
        <v>14.873455857267572</v>
      </c>
      <c r="F121" s="24">
        <v>14.483642315835727</v>
      </c>
      <c r="G121" s="24">
        <v>14.49067709365511</v>
      </c>
      <c r="H121" s="24">
        <v>15.025397586820672</v>
      </c>
      <c r="I121" s="24">
        <v>15.121706070547908</v>
      </c>
      <c r="J121" s="24">
        <v>15.716123541553545</v>
      </c>
      <c r="K121" s="24">
        <v>15.764008240846767</v>
      </c>
      <c r="L121" s="24">
        <v>16.011988380031241</v>
      </c>
      <c r="M121" s="90">
        <v>16.494895703517937</v>
      </c>
    </row>
    <row r="122" spans="1:13" x14ac:dyDescent="0.35">
      <c r="A122" s="23" t="str">
        <f>B3&amp;C119&amp;D122</f>
        <v>DISTRIBUCION VOLUMEN X CRITERIO (Consumiciones)Total Bebidas CalientesLEVANTE</v>
      </c>
      <c r="B122" s="23">
        <v>0</v>
      </c>
      <c r="C122" s="23">
        <v>0</v>
      </c>
      <c r="D122" s="24" t="s">
        <v>62</v>
      </c>
      <c r="E122" s="24">
        <v>16.734142174635522</v>
      </c>
      <c r="F122" s="24">
        <v>15.108326955715592</v>
      </c>
      <c r="G122" s="24">
        <v>15.918436723663282</v>
      </c>
      <c r="H122" s="24">
        <v>15.95393082851391</v>
      </c>
      <c r="I122" s="24">
        <v>15.536940907143324</v>
      </c>
      <c r="J122" s="24">
        <v>16.745813688750687</v>
      </c>
      <c r="K122" s="24">
        <v>16.050946214594084</v>
      </c>
      <c r="L122" s="24">
        <v>16.2670612170478</v>
      </c>
      <c r="M122" s="90">
        <v>14.669991481285788</v>
      </c>
    </row>
    <row r="123" spans="1:13" x14ac:dyDescent="0.35">
      <c r="A123" s="23" t="str">
        <f>B3&amp;C119&amp;D123</f>
        <v>DISTRIBUCION VOLUMEN X CRITERIO (Consumiciones)Total Bebidas CalientesANDALUCIA</v>
      </c>
      <c r="B123" s="23">
        <v>0</v>
      </c>
      <c r="C123" s="23">
        <v>0</v>
      </c>
      <c r="D123" s="24" t="s">
        <v>66</v>
      </c>
      <c r="E123" s="24">
        <v>18.058313886290904</v>
      </c>
      <c r="F123" s="24">
        <v>18.622289713646975</v>
      </c>
      <c r="G123" s="24">
        <v>18.300151491197404</v>
      </c>
      <c r="H123" s="24">
        <v>17.434395395497535</v>
      </c>
      <c r="I123" s="24">
        <v>18.330028239413924</v>
      </c>
      <c r="J123" s="24">
        <v>18.593442937494377</v>
      </c>
      <c r="K123" s="24">
        <v>18.472767825300203</v>
      </c>
      <c r="L123" s="24">
        <v>17.122852311686909</v>
      </c>
      <c r="M123" s="90">
        <v>16.738087279079547</v>
      </c>
    </row>
    <row r="124" spans="1:13" x14ac:dyDescent="0.35">
      <c r="A124" s="23" t="str">
        <f>B3&amp;C119&amp;D124</f>
        <v>DISTRIBUCION VOLUMEN X CRITERIO (Consumiciones)Total Bebidas CalientesMDD AM</v>
      </c>
      <c r="B124" s="23">
        <v>0</v>
      </c>
      <c r="C124" s="23">
        <v>0</v>
      </c>
      <c r="D124" s="24" t="s">
        <v>70</v>
      </c>
      <c r="E124" s="24">
        <v>9.0349051170260104</v>
      </c>
      <c r="F124" s="24">
        <v>9.9492828499622163</v>
      </c>
      <c r="G124" s="24">
        <v>9.9855767910438349</v>
      </c>
      <c r="H124" s="24">
        <v>10.015551135511171</v>
      </c>
      <c r="I124" s="24">
        <v>9.4452473943059356</v>
      </c>
      <c r="J124" s="24">
        <v>9.1334612641962707</v>
      </c>
      <c r="K124" s="24">
        <v>9.5118532463946295</v>
      </c>
      <c r="L124" s="24">
        <v>9.8689613645999792</v>
      </c>
      <c r="M124" s="90">
        <v>10.279171974816649</v>
      </c>
    </row>
    <row r="125" spans="1:13" x14ac:dyDescent="0.35">
      <c r="A125" s="23" t="str">
        <f>B3&amp;C119&amp;D125</f>
        <v>DISTRIBUCION VOLUMEN X CRITERIO (Consumiciones)Total Bebidas CalientesRTO CENTRO</v>
      </c>
      <c r="B125" s="23">
        <v>0</v>
      </c>
      <c r="C125" s="23">
        <v>0</v>
      </c>
      <c r="D125" s="24" t="s">
        <v>73</v>
      </c>
      <c r="E125" s="24">
        <v>7.6081126920976478</v>
      </c>
      <c r="F125" s="24">
        <v>7.8421280078414517</v>
      </c>
      <c r="G125" s="24">
        <v>7.7171011368891085</v>
      </c>
      <c r="H125" s="24">
        <v>7.7717366578192166</v>
      </c>
      <c r="I125" s="24">
        <v>7.1452122648207519</v>
      </c>
      <c r="J125" s="24">
        <v>7.2100353281053273</v>
      </c>
      <c r="K125" s="24">
        <v>7.5266849355935967</v>
      </c>
      <c r="L125" s="24">
        <v>7.3965218337815521</v>
      </c>
      <c r="M125" s="90">
        <v>8.1564901665077425</v>
      </c>
    </row>
    <row r="126" spans="1:13" x14ac:dyDescent="0.35">
      <c r="A126" s="23" t="str">
        <f>B3&amp;C119&amp;D126</f>
        <v>DISTRIBUCION VOLUMEN X CRITERIO (Consumiciones)Total Bebidas CalientesNORTE-CENTRO</v>
      </c>
      <c r="B126" s="23">
        <v>0</v>
      </c>
      <c r="C126" s="23">
        <v>0</v>
      </c>
      <c r="D126" s="24" t="s">
        <v>76</v>
      </c>
      <c r="E126" s="24">
        <v>10.049750485473417</v>
      </c>
      <c r="F126" s="24">
        <v>10.714366418885152</v>
      </c>
      <c r="G126" s="24">
        <v>11.189218517702056</v>
      </c>
      <c r="H126" s="24">
        <v>11.39916490313963</v>
      </c>
      <c r="I126" s="24">
        <v>11.810514396915025</v>
      </c>
      <c r="J126" s="24">
        <v>11.02080496057237</v>
      </c>
      <c r="K126" s="24">
        <v>11.260666945070986</v>
      </c>
      <c r="L126" s="24">
        <v>11.426075000855345</v>
      </c>
      <c r="M126" s="90">
        <v>11.500045443412169</v>
      </c>
    </row>
    <row r="127" spans="1:13" x14ac:dyDescent="0.35">
      <c r="A127" s="23" t="str">
        <f>B3&amp;C119&amp;D127</f>
        <v>DISTRIBUCION VOLUMEN X CRITERIO (Consumiciones)Total Bebidas CalientesNOROESTE</v>
      </c>
      <c r="B127" s="23">
        <v>0</v>
      </c>
      <c r="C127" s="23">
        <v>0</v>
      </c>
      <c r="D127" s="24" t="s">
        <v>78</v>
      </c>
      <c r="E127" s="24">
        <v>13.11442871096917</v>
      </c>
      <c r="F127" s="24">
        <v>13.745379747905043</v>
      </c>
      <c r="G127" s="24">
        <v>12.00258893334907</v>
      </c>
      <c r="H127" s="24">
        <v>12.097673263310526</v>
      </c>
      <c r="I127" s="24">
        <v>12.794377677156943</v>
      </c>
      <c r="J127" s="24">
        <v>12.460043240334965</v>
      </c>
      <c r="K127" s="24">
        <v>12.525202151428076</v>
      </c>
      <c r="L127" s="24">
        <v>12.254762170456333</v>
      </c>
      <c r="M127" s="90">
        <v>12.239321953481351</v>
      </c>
    </row>
    <row r="128" spans="1:13" x14ac:dyDescent="0.35">
      <c r="A128" s="23" t="str">
        <f>B3&amp;C119&amp;D128</f>
        <v>DISTRIBUCION VOLUMEN X CRITERIO (Consumiciones)Total Bebidas Calientes&lt;2MIL</v>
      </c>
      <c r="B128" s="23">
        <v>0</v>
      </c>
      <c r="C128" s="23">
        <v>0</v>
      </c>
      <c r="D128" s="25" t="s">
        <v>81</v>
      </c>
      <c r="E128" s="25">
        <v>4.6178704807516446</v>
      </c>
      <c r="F128" s="25">
        <v>4.840726541431982</v>
      </c>
      <c r="G128" s="25">
        <v>4.7245881124315563</v>
      </c>
      <c r="H128" s="24">
        <v>4.8069337274564115</v>
      </c>
      <c r="I128" s="25">
        <v>5.0453935922337285</v>
      </c>
      <c r="J128" s="25">
        <v>5.2086875292381611</v>
      </c>
      <c r="K128" s="24">
        <v>5.1230000541615768</v>
      </c>
      <c r="L128" s="24">
        <v>5.3948763981619283</v>
      </c>
      <c r="M128" s="90">
        <v>5.7619458406954234</v>
      </c>
    </row>
    <row r="129" spans="1:13" x14ac:dyDescent="0.35">
      <c r="A129" s="23" t="str">
        <f>B3&amp;C119&amp;D129</f>
        <v>DISTRIBUCION VOLUMEN X CRITERIO (Consumiciones)Total Bebidas Calientes2-5MIL</v>
      </c>
      <c r="B129" s="23">
        <v>0</v>
      </c>
      <c r="C129" s="23">
        <v>0</v>
      </c>
      <c r="D129" s="24" t="s">
        <v>84</v>
      </c>
      <c r="E129" s="24">
        <v>5.5734877681454211</v>
      </c>
      <c r="F129" s="24">
        <v>5.7292502094353335</v>
      </c>
      <c r="G129" s="24">
        <v>5.5544896988212491</v>
      </c>
      <c r="H129" s="24">
        <v>5.3317278648461741</v>
      </c>
      <c r="I129" s="24">
        <v>5.1439490850899094</v>
      </c>
      <c r="J129" s="24">
        <v>5.1042213723168883</v>
      </c>
      <c r="K129" s="24">
        <v>5.1673089598343065</v>
      </c>
      <c r="L129" s="24">
        <v>5.233146447379192</v>
      </c>
      <c r="M129" s="90">
        <v>5.1768441937953558</v>
      </c>
    </row>
    <row r="130" spans="1:13" x14ac:dyDescent="0.35">
      <c r="A130" s="23" t="str">
        <f>B3&amp;C119&amp;D130</f>
        <v>DISTRIBUCION VOLUMEN X CRITERIO (Consumiciones)Total Bebidas Calientes5-10MIL</v>
      </c>
      <c r="B130" s="23">
        <v>0</v>
      </c>
      <c r="C130" s="23">
        <v>0</v>
      </c>
      <c r="D130" s="24" t="s">
        <v>85</v>
      </c>
      <c r="E130" s="24">
        <v>8.2834882610776805</v>
      </c>
      <c r="F130" s="24">
        <v>7.9443746997288818</v>
      </c>
      <c r="G130" s="24">
        <v>8.0441989114307209</v>
      </c>
      <c r="H130" s="24">
        <v>7.5878866637013207</v>
      </c>
      <c r="I130" s="24">
        <v>8.0102866417817378</v>
      </c>
      <c r="J130" s="24">
        <v>7.9761505618177564</v>
      </c>
      <c r="K130" s="24">
        <v>7.7698452606696087</v>
      </c>
      <c r="L130" s="24">
        <v>7.368727859413565</v>
      </c>
      <c r="M130" s="90">
        <v>8.3868389716540932</v>
      </c>
    </row>
    <row r="131" spans="1:13" x14ac:dyDescent="0.35">
      <c r="A131" s="23" t="str">
        <f>B3&amp;C119&amp;D131</f>
        <v>DISTRIBUCION VOLUMEN X CRITERIO (Consumiciones)Total Bebidas Calientes10-30MIL</v>
      </c>
      <c r="B131" s="23">
        <v>0</v>
      </c>
      <c r="C131" s="23">
        <v>0</v>
      </c>
      <c r="D131" s="24" t="s">
        <v>86</v>
      </c>
      <c r="E131" s="24">
        <v>20.342195520283511</v>
      </c>
      <c r="F131" s="24">
        <v>19.512552841681373</v>
      </c>
      <c r="G131" s="24">
        <v>18.761928725655451</v>
      </c>
      <c r="H131" s="24">
        <v>19.097197836151224</v>
      </c>
      <c r="I131" s="24">
        <v>19.478249971291365</v>
      </c>
      <c r="J131" s="24">
        <v>19.387521721542925</v>
      </c>
      <c r="K131" s="24">
        <v>19.791587434395677</v>
      </c>
      <c r="L131" s="24">
        <v>17.910937729399897</v>
      </c>
      <c r="M131" s="90">
        <v>18.06635970540345</v>
      </c>
    </row>
    <row r="132" spans="1:13" x14ac:dyDescent="0.35">
      <c r="A132" s="23" t="str">
        <f>B3&amp;C119&amp;D132</f>
        <v>DISTRIBUCION VOLUMEN X CRITERIO (Consumiciones)Total Bebidas Calientes30-100MIL</v>
      </c>
      <c r="B132" s="23">
        <v>0</v>
      </c>
      <c r="C132" s="23">
        <v>0</v>
      </c>
      <c r="D132" s="24" t="s">
        <v>87</v>
      </c>
      <c r="E132" s="24">
        <v>20.604844097201052</v>
      </c>
      <c r="F132" s="24">
        <v>20.667163195391698</v>
      </c>
      <c r="G132" s="24">
        <v>21.642146766097145</v>
      </c>
      <c r="H132" s="24">
        <v>21.044005060818311</v>
      </c>
      <c r="I132" s="24">
        <v>21.830983958975676</v>
      </c>
      <c r="J132" s="24">
        <v>23.030064989076177</v>
      </c>
      <c r="K132" s="24">
        <v>22.636683251553297</v>
      </c>
      <c r="L132" s="24">
        <v>22.918169532993961</v>
      </c>
      <c r="M132" s="90">
        <v>21.206191395328418</v>
      </c>
    </row>
    <row r="133" spans="1:13" x14ac:dyDescent="0.35">
      <c r="A133" s="23" t="str">
        <f>B3&amp;C119&amp;D133</f>
        <v>DISTRIBUCION VOLUMEN X CRITERIO (Consumiciones)Total Bebidas Calientes100-200MIL</v>
      </c>
      <c r="B133" s="23">
        <v>0</v>
      </c>
      <c r="C133" s="23">
        <v>0</v>
      </c>
      <c r="D133" s="24" t="s">
        <v>88</v>
      </c>
      <c r="E133" s="24">
        <v>10.302786883332015</v>
      </c>
      <c r="F133" s="24">
        <v>11.060768838919483</v>
      </c>
      <c r="G133" s="24">
        <v>11.129000581173971</v>
      </c>
      <c r="H133" s="24">
        <v>11.423280794877696</v>
      </c>
      <c r="I133" s="24">
        <v>11.530748795163612</v>
      </c>
      <c r="J133" s="24">
        <v>11.154006110219337</v>
      </c>
      <c r="K133" s="24">
        <v>10.604823517607988</v>
      </c>
      <c r="L133" s="24">
        <v>10.703105409654714</v>
      </c>
      <c r="M133" s="90">
        <v>11.291313838366255</v>
      </c>
    </row>
    <row r="134" spans="1:13" x14ac:dyDescent="0.35">
      <c r="A134" s="23" t="str">
        <f>B3&amp;C119&amp;D134</f>
        <v>DISTRIBUCION VOLUMEN X CRITERIO (Consumiciones)Total Bebidas Calientes200-500MIL</v>
      </c>
      <c r="B134" s="23">
        <v>0</v>
      </c>
      <c r="C134" s="23">
        <v>0</v>
      </c>
      <c r="D134" s="24" t="s">
        <v>89</v>
      </c>
      <c r="E134" s="24">
        <v>12.499224928881549</v>
      </c>
      <c r="F134" s="24">
        <v>13.09044467889399</v>
      </c>
      <c r="G134" s="24">
        <v>12.956588605278959</v>
      </c>
      <c r="H134" s="24">
        <v>14.000989724795554</v>
      </c>
      <c r="I134" s="24">
        <v>13.154453356810611</v>
      </c>
      <c r="J134" s="24">
        <v>12.72568398752637</v>
      </c>
      <c r="K134" s="24">
        <v>12.610050849730033</v>
      </c>
      <c r="L134" s="24">
        <v>13.18558385896662</v>
      </c>
      <c r="M134" s="90">
        <v>12.41735845917564</v>
      </c>
    </row>
    <row r="135" spans="1:13" x14ac:dyDescent="0.35">
      <c r="A135" s="23" t="str">
        <f>B3&amp;C119&amp;D135</f>
        <v>DISTRIBUCION VOLUMEN X CRITERIO (Consumiciones)Total Bebidas Calientes&gt;500MIL</v>
      </c>
      <c r="B135" s="23">
        <v>0</v>
      </c>
      <c r="C135" s="23">
        <v>0</v>
      </c>
      <c r="D135" s="24" t="s">
        <v>90</v>
      </c>
      <c r="E135" s="24">
        <v>17.776093952888651</v>
      </c>
      <c r="F135" s="24">
        <v>17.154709337556646</v>
      </c>
      <c r="G135" s="24">
        <v>17.187058599110948</v>
      </c>
      <c r="H135" s="24">
        <v>16.707959186588152</v>
      </c>
      <c r="I135" s="24">
        <v>15.805922250855392</v>
      </c>
      <c r="J135" s="24">
        <v>15.413678563692953</v>
      </c>
      <c r="K135" s="24">
        <v>16.296700672047503</v>
      </c>
      <c r="L135" s="24">
        <v>17.285446989558746</v>
      </c>
      <c r="M135" s="90">
        <v>17.693153757399958</v>
      </c>
    </row>
    <row r="136" spans="1:13" x14ac:dyDescent="0.35">
      <c r="A136" s="23" t="str">
        <f>B3&amp;C119&amp;D136</f>
        <v>DISTRIBUCION VOLUMEN X CRITERIO (Consumiciones)Total Bebidas CalientesDE 15 A 19 AÑOS</v>
      </c>
      <c r="B136" s="23">
        <v>0</v>
      </c>
      <c r="C136" s="23">
        <v>0</v>
      </c>
      <c r="D136" s="24" t="s">
        <v>91</v>
      </c>
      <c r="E136" s="25">
        <v>1.1365678553684861</v>
      </c>
      <c r="F136" s="25">
        <v>1.0691188506285472</v>
      </c>
      <c r="G136" s="24">
        <v>1.3292853044631636</v>
      </c>
      <c r="H136" s="24">
        <v>0.3806680038699683</v>
      </c>
      <c r="I136" s="25">
        <v>0.44598702740346796</v>
      </c>
      <c r="J136" s="25">
        <v>0.56003948202588671</v>
      </c>
      <c r="K136" s="25">
        <v>0.58812177416753209</v>
      </c>
      <c r="L136" s="25">
        <v>0.71142223642100577</v>
      </c>
      <c r="M136" s="90">
        <v>0.56068390024631876</v>
      </c>
    </row>
    <row r="137" spans="1:13" x14ac:dyDescent="0.35">
      <c r="A137" s="23" t="str">
        <f>B3&amp;C119&amp;D137</f>
        <v>DISTRIBUCION VOLUMEN X CRITERIO (Consumiciones)Total Bebidas CalientesDE 20 A 24 AÑOS</v>
      </c>
      <c r="B137" s="23">
        <v>0</v>
      </c>
      <c r="C137" s="23">
        <v>0</v>
      </c>
      <c r="D137" s="24" t="s">
        <v>92</v>
      </c>
      <c r="E137" s="24">
        <v>1.2898125495364492</v>
      </c>
      <c r="F137" s="24">
        <v>1.1641303061980788</v>
      </c>
      <c r="G137" s="24">
        <v>1.2141972710801745</v>
      </c>
      <c r="H137" s="24">
        <v>1.5368989045151153</v>
      </c>
      <c r="I137" s="24">
        <v>1.3591682708514174</v>
      </c>
      <c r="J137" s="24">
        <v>1.3953056247051459</v>
      </c>
      <c r="K137" s="24">
        <v>1.4822514286965793</v>
      </c>
      <c r="L137" s="24">
        <v>1.3020112050729886</v>
      </c>
      <c r="M137" s="90">
        <v>1.3891108341715974</v>
      </c>
    </row>
    <row r="138" spans="1:13" x14ac:dyDescent="0.35">
      <c r="A138" s="23" t="str">
        <f>B3&amp;C119&amp;D138</f>
        <v>DISTRIBUCION VOLUMEN X CRITERIO (Consumiciones)Total Bebidas CalientesDE 25 A 34 AÑOS</v>
      </c>
      <c r="B138" s="23">
        <v>0</v>
      </c>
      <c r="C138" s="23">
        <v>0</v>
      </c>
      <c r="D138" s="24" t="s">
        <v>93</v>
      </c>
      <c r="E138" s="24">
        <v>5.2283297898422223</v>
      </c>
      <c r="F138" s="24">
        <v>5.6124142642965262</v>
      </c>
      <c r="G138" s="24">
        <v>6.7029785351595397</v>
      </c>
      <c r="H138" s="24">
        <v>5.7326194122401075</v>
      </c>
      <c r="I138" s="24">
        <v>5.3094404471878498</v>
      </c>
      <c r="J138" s="24">
        <v>5.6707988285944015</v>
      </c>
      <c r="K138" s="24">
        <v>5.5968768599544392</v>
      </c>
      <c r="L138" s="24">
        <v>5.3277553864629938</v>
      </c>
      <c r="M138" s="90">
        <v>5.5592004424185752</v>
      </c>
    </row>
    <row r="139" spans="1:13" x14ac:dyDescent="0.35">
      <c r="A139" s="23" t="str">
        <f>B3&amp;C119&amp;D139</f>
        <v>DISTRIBUCION VOLUMEN X CRITERIO (Consumiciones)Total Bebidas CalientesDE 35 A 49 AÑOS</v>
      </c>
      <c r="B139" s="23">
        <v>0</v>
      </c>
      <c r="C139" s="23">
        <v>0</v>
      </c>
      <c r="D139" s="24" t="s">
        <v>94</v>
      </c>
      <c r="E139" s="24">
        <v>28.69614877214466</v>
      </c>
      <c r="F139" s="24">
        <v>27.343418419203829</v>
      </c>
      <c r="G139" s="24">
        <v>28.011204856031409</v>
      </c>
      <c r="H139" s="24">
        <v>26.999359667786994</v>
      </c>
      <c r="I139" s="24">
        <v>25.398787569718749</v>
      </c>
      <c r="J139" s="24">
        <v>26.497030935828853</v>
      </c>
      <c r="K139" s="24">
        <v>27.220350901908645</v>
      </c>
      <c r="L139" s="24">
        <v>26.664502202311208</v>
      </c>
      <c r="M139" s="90">
        <v>24.856791633482707</v>
      </c>
    </row>
    <row r="140" spans="1:13" x14ac:dyDescent="0.35">
      <c r="A140" s="23" t="str">
        <f>B3&amp;C119&amp;D140</f>
        <v>DISTRIBUCION VOLUMEN X CRITERIO (Consumiciones)Total Bebidas CalientesDE 50 A 59 AÑOS</v>
      </c>
      <c r="B140" s="23">
        <v>0</v>
      </c>
      <c r="C140" s="23">
        <v>0</v>
      </c>
      <c r="D140" s="24" t="s">
        <v>95</v>
      </c>
      <c r="E140" s="24">
        <v>27.032632115574458</v>
      </c>
      <c r="F140" s="24">
        <v>26.900972697358092</v>
      </c>
      <c r="G140" s="24">
        <v>26.772391341621187</v>
      </c>
      <c r="H140" s="24">
        <v>26.161215008656779</v>
      </c>
      <c r="I140" s="24">
        <v>26.482939664954845</v>
      </c>
      <c r="J140" s="24">
        <v>25.812425266518513</v>
      </c>
      <c r="K140" s="24">
        <v>26.078340726043344</v>
      </c>
      <c r="L140" s="24">
        <v>25.258793762011805</v>
      </c>
      <c r="M140" s="90">
        <v>25.309746918705589</v>
      </c>
    </row>
    <row r="141" spans="1:13" x14ac:dyDescent="0.35">
      <c r="A141" s="23" t="str">
        <f>B3&amp;C119&amp;D141</f>
        <v>DISTRIBUCION VOLUMEN X CRITERIO (Consumiciones)Total Bebidas CalientesDE 60 A 75 AÑOS</v>
      </c>
      <c r="B141" s="23">
        <v>0</v>
      </c>
      <c r="C141" s="23">
        <v>0</v>
      </c>
      <c r="D141" s="24" t="s">
        <v>96</v>
      </c>
      <c r="E141" s="24">
        <v>36.616499999351404</v>
      </c>
      <c r="F141" s="24">
        <v>37.909956084971597</v>
      </c>
      <c r="G141" s="24">
        <v>35.969948184221018</v>
      </c>
      <c r="H141" s="24">
        <v>39.189244303450629</v>
      </c>
      <c r="I141" s="24">
        <v>41.003672235111949</v>
      </c>
      <c r="J141" s="24">
        <v>40.064403076670494</v>
      </c>
      <c r="K141" s="24">
        <v>39.03407118370275</v>
      </c>
      <c r="L141" s="24">
        <v>40.735517517508555</v>
      </c>
      <c r="M141" s="90">
        <v>42.324469043793584</v>
      </c>
    </row>
    <row r="142" spans="1:13" x14ac:dyDescent="0.35">
      <c r="A142" s="23" t="str">
        <f>B3&amp;C119&amp;D142</f>
        <v>DISTRIBUCION VOLUMEN X CRITERIO (Consumiciones)Total Bebidas CalientesALTA Y MEDIA ALTA</v>
      </c>
      <c r="B142" s="23">
        <v>0</v>
      </c>
      <c r="C142" s="23">
        <v>0</v>
      </c>
      <c r="D142" s="24" t="s">
        <v>97</v>
      </c>
      <c r="E142" s="24">
        <v>25.860150577833359</v>
      </c>
      <c r="F142" s="24">
        <v>26.284049839573743</v>
      </c>
      <c r="G142" s="24">
        <v>26.375263216883287</v>
      </c>
      <c r="H142" s="24">
        <v>25.918892921700877</v>
      </c>
      <c r="I142" s="24">
        <v>25.948310882978681</v>
      </c>
      <c r="J142" s="24">
        <v>24.709744800923357</v>
      </c>
      <c r="K142" s="24">
        <v>25.654948133630519</v>
      </c>
      <c r="L142" s="24">
        <v>24.628409157676419</v>
      </c>
      <c r="M142" s="90">
        <v>25.999886006355915</v>
      </c>
    </row>
    <row r="143" spans="1:13" x14ac:dyDescent="0.35">
      <c r="A143" s="23" t="str">
        <f>B3&amp;C119&amp;D143</f>
        <v>DISTRIBUCION VOLUMEN X CRITERIO (Consumiciones)Total Bebidas CalientesMEDIA</v>
      </c>
      <c r="B143" s="23">
        <v>0</v>
      </c>
      <c r="C143" s="23">
        <v>0</v>
      </c>
      <c r="D143" s="24" t="s">
        <v>98</v>
      </c>
      <c r="E143" s="24">
        <v>33.195242036225331</v>
      </c>
      <c r="F143" s="24">
        <v>33.652371145967372</v>
      </c>
      <c r="G143" s="24">
        <v>34.052118612931451</v>
      </c>
      <c r="H143" s="24">
        <v>32.457584432491778</v>
      </c>
      <c r="I143" s="24">
        <v>32.975025961245194</v>
      </c>
      <c r="J143" s="24">
        <v>32.79697070398074</v>
      </c>
      <c r="K143" s="24">
        <v>32.96673147311499</v>
      </c>
      <c r="L143" s="24">
        <v>33.557531996706821</v>
      </c>
      <c r="M143" s="90">
        <v>33.131097312060682</v>
      </c>
    </row>
    <row r="144" spans="1:13" x14ac:dyDescent="0.35">
      <c r="A144" s="23" t="str">
        <f>B3&amp;C119&amp;D144</f>
        <v>DISTRIBUCION VOLUMEN X CRITERIO (Consumiciones)Total Bebidas CalientesMEDIA BAJA</v>
      </c>
      <c r="B144" s="23">
        <v>0</v>
      </c>
      <c r="C144" s="23">
        <v>0</v>
      </c>
      <c r="D144" s="24" t="s">
        <v>99</v>
      </c>
      <c r="E144" s="24">
        <v>26.022753363938371</v>
      </c>
      <c r="F144" s="24">
        <v>26.522480197195136</v>
      </c>
      <c r="G144" s="24">
        <v>26.74479485597945</v>
      </c>
      <c r="H144" s="24">
        <v>28.4356385145765</v>
      </c>
      <c r="I144" s="24">
        <v>27.25648290262156</v>
      </c>
      <c r="J144" s="24">
        <v>29.227071594798893</v>
      </c>
      <c r="K144" s="24">
        <v>28.243708748041819</v>
      </c>
      <c r="L144" s="24">
        <v>28.030381226269629</v>
      </c>
      <c r="M144" s="90">
        <v>26.301630263155868</v>
      </c>
    </row>
    <row r="145" spans="1:13" x14ac:dyDescent="0.35">
      <c r="A145" s="23" t="str">
        <f>B3&amp;C119&amp;D145</f>
        <v>DISTRIBUCION VOLUMEN X CRITERIO (Consumiciones)Total Bebidas CalientesBAJA</v>
      </c>
      <c r="B145" s="23">
        <v>0</v>
      </c>
      <c r="C145" s="23">
        <v>0</v>
      </c>
      <c r="D145" s="24" t="s">
        <v>100</v>
      </c>
      <c r="E145" s="24">
        <v>14.921834564150593</v>
      </c>
      <c r="F145" s="24">
        <v>13.541086746062977</v>
      </c>
      <c r="G145" s="24">
        <v>12.827823314205805</v>
      </c>
      <c r="H145" s="24">
        <v>13.187872352298447</v>
      </c>
      <c r="I145" s="24">
        <v>13.82016173145762</v>
      </c>
      <c r="J145" s="24">
        <v>13.266225263155812</v>
      </c>
      <c r="K145" s="24">
        <v>13.134608685563631</v>
      </c>
      <c r="L145" s="24">
        <v>13.783667514022222</v>
      </c>
      <c r="M145" s="90">
        <v>14.567377175699637</v>
      </c>
    </row>
    <row r="146" spans="1:13" x14ac:dyDescent="0.35">
      <c r="A146" s="23" t="str">
        <f>B3&amp;C119&amp;D146</f>
        <v>DISTRIBUCION VOLUMEN X CRITERIO (Consumiciones)Total Bebidas CalientesHOMBRE</v>
      </c>
      <c r="B146" s="23">
        <v>0</v>
      </c>
      <c r="C146" s="23">
        <v>0</v>
      </c>
      <c r="D146" s="24" t="s">
        <v>101</v>
      </c>
      <c r="E146" s="24">
        <v>65.717145092016182</v>
      </c>
      <c r="F146" s="24">
        <v>64.677469586609661</v>
      </c>
      <c r="G146" s="24">
        <v>64.197011296151558</v>
      </c>
      <c r="H146" s="24">
        <v>64.029746515902232</v>
      </c>
      <c r="I146" s="24">
        <v>64.645661415971375</v>
      </c>
      <c r="J146" s="24">
        <v>65.244678283797825</v>
      </c>
      <c r="K146" s="24">
        <v>62.469800481179739</v>
      </c>
      <c r="L146" s="24">
        <v>61.812251436074938</v>
      </c>
      <c r="M146" s="90">
        <v>61.834419610603874</v>
      </c>
    </row>
    <row r="147" spans="1:13" x14ac:dyDescent="0.35">
      <c r="A147" s="23" t="str">
        <f>B3&amp;C119&amp;D147</f>
        <v>DISTRIBUCION VOLUMEN X CRITERIO (Consumiciones)Total Bebidas CalientesMUJER</v>
      </c>
      <c r="B147" s="23">
        <v>0</v>
      </c>
      <c r="C147" s="23">
        <v>0</v>
      </c>
      <c r="D147" s="24" t="s">
        <v>102</v>
      </c>
      <c r="E147" s="24">
        <v>34.282854907983818</v>
      </c>
      <c r="F147" s="24">
        <v>35.322518342189568</v>
      </c>
      <c r="G147" s="24">
        <v>35.802988703848442</v>
      </c>
      <c r="H147" s="24">
        <v>35.970253484097782</v>
      </c>
      <c r="I147" s="24">
        <v>35.354323149281171</v>
      </c>
      <c r="J147" s="24">
        <v>34.755321716202168</v>
      </c>
      <c r="K147" s="24">
        <v>37.530214317065422</v>
      </c>
      <c r="L147" s="24">
        <v>38.187734127746609</v>
      </c>
      <c r="M147" s="90">
        <v>38.165580389396126</v>
      </c>
    </row>
    <row r="148" spans="1:13" x14ac:dyDescent="0.35">
      <c r="A148" s="23" t="str">
        <f>B3&amp;C148&amp;D148</f>
        <v>DISTRIBUCION VOLUMEN X CRITERIO (Consumiciones)Total AperitivosT.ESPAÑA</v>
      </c>
      <c r="B148" s="23">
        <v>0</v>
      </c>
      <c r="C148" s="23" t="s">
        <v>69</v>
      </c>
      <c r="D148" s="24" t="s">
        <v>49</v>
      </c>
      <c r="E148" s="24">
        <v>100</v>
      </c>
      <c r="F148" s="24">
        <v>100</v>
      </c>
      <c r="G148" s="24">
        <v>100</v>
      </c>
      <c r="H148" s="24">
        <v>100</v>
      </c>
      <c r="I148" s="24">
        <v>100</v>
      </c>
      <c r="J148" s="24">
        <v>100</v>
      </c>
      <c r="K148" s="24">
        <v>100</v>
      </c>
      <c r="L148" s="24">
        <v>100</v>
      </c>
      <c r="M148" s="90">
        <v>100</v>
      </c>
    </row>
    <row r="149" spans="1:13" x14ac:dyDescent="0.35">
      <c r="A149" s="23" t="str">
        <f>B3&amp;C148&amp;D149</f>
        <v>DISTRIBUCION VOLUMEN X CRITERIO (Consumiciones)Total AperitivosBCN AM</v>
      </c>
      <c r="B149" s="23">
        <v>0</v>
      </c>
      <c r="C149" s="23">
        <v>0</v>
      </c>
      <c r="D149" s="24" t="s">
        <v>53</v>
      </c>
      <c r="E149" s="24">
        <v>7.3704788298458777</v>
      </c>
      <c r="F149" s="24">
        <v>7.3851014591664104</v>
      </c>
      <c r="G149" s="24">
        <v>6.6788094528898014</v>
      </c>
      <c r="H149" s="24">
        <v>8.0388413207166938</v>
      </c>
      <c r="I149" s="24">
        <v>9.278507790138363</v>
      </c>
      <c r="J149" s="24">
        <v>7.6834007423575601</v>
      </c>
      <c r="K149" s="24">
        <v>11.185235289953674</v>
      </c>
      <c r="L149" s="24">
        <v>11.391811437167762</v>
      </c>
      <c r="M149" s="90">
        <v>8.9222402286124289</v>
      </c>
    </row>
    <row r="150" spans="1:13" x14ac:dyDescent="0.35">
      <c r="A150" s="23" t="str">
        <f>B3&amp;C148&amp;D150</f>
        <v>DISTRIBUCION VOLUMEN X CRITERIO (Consumiciones)Total AperitivosREST.CAT ARAGON</v>
      </c>
      <c r="B150" s="23">
        <v>0</v>
      </c>
      <c r="C150" s="23">
        <v>0</v>
      </c>
      <c r="D150" s="24" t="s">
        <v>58</v>
      </c>
      <c r="E150" s="24">
        <v>11.298436119522453</v>
      </c>
      <c r="F150" s="24">
        <v>11.122635342971392</v>
      </c>
      <c r="G150" s="24">
        <v>9.3889224280076178</v>
      </c>
      <c r="H150" s="24">
        <v>11.582166764973678</v>
      </c>
      <c r="I150" s="24">
        <v>10.233184313209605</v>
      </c>
      <c r="J150" s="24">
        <v>9.9800291216039163</v>
      </c>
      <c r="K150" s="24">
        <v>9.177818327683438</v>
      </c>
      <c r="L150" s="24">
        <v>11.106893445696087</v>
      </c>
      <c r="M150" s="90">
        <v>13.699078684488869</v>
      </c>
    </row>
    <row r="151" spans="1:13" x14ac:dyDescent="0.35">
      <c r="A151" s="23" t="str">
        <f>B3&amp;C148&amp;D151</f>
        <v>DISTRIBUCION VOLUMEN X CRITERIO (Consumiciones)Total AperitivosLEVANTE</v>
      </c>
      <c r="B151" s="23">
        <v>0</v>
      </c>
      <c r="C151" s="23">
        <v>0</v>
      </c>
      <c r="D151" s="24" t="s">
        <v>62</v>
      </c>
      <c r="E151" s="24">
        <v>14.627659012134989</v>
      </c>
      <c r="F151" s="24">
        <v>17.950462357736079</v>
      </c>
      <c r="G151" s="24">
        <v>16.462400136165869</v>
      </c>
      <c r="H151" s="24">
        <v>17.341430300819454</v>
      </c>
      <c r="I151" s="24">
        <v>12.654276849260521</v>
      </c>
      <c r="J151" s="24">
        <v>14.398686415332021</v>
      </c>
      <c r="K151" s="24">
        <v>14.321422672466003</v>
      </c>
      <c r="L151" s="24">
        <v>16.122364844998206</v>
      </c>
      <c r="M151" s="90">
        <v>15.362603682787885</v>
      </c>
    </row>
    <row r="152" spans="1:13" x14ac:dyDescent="0.35">
      <c r="A152" s="23" t="str">
        <f>B3&amp;C148&amp;D152</f>
        <v>DISTRIBUCION VOLUMEN X CRITERIO (Consumiciones)Total AperitivosANDALUCIA</v>
      </c>
      <c r="B152" s="23">
        <v>0</v>
      </c>
      <c r="C152" s="23">
        <v>0</v>
      </c>
      <c r="D152" s="24" t="s">
        <v>66</v>
      </c>
      <c r="E152" s="24">
        <v>22.691709394609859</v>
      </c>
      <c r="F152" s="24">
        <v>20.416097931405719</v>
      </c>
      <c r="G152" s="24">
        <v>26.418312447475085</v>
      </c>
      <c r="H152" s="24">
        <v>24.314768262672409</v>
      </c>
      <c r="I152" s="24">
        <v>20.343312094252578</v>
      </c>
      <c r="J152" s="24">
        <v>20.157186488617054</v>
      </c>
      <c r="K152" s="24">
        <v>23.034843205574912</v>
      </c>
      <c r="L152" s="24">
        <v>20.938333755964152</v>
      </c>
      <c r="M152" s="90">
        <v>18.590447575631995</v>
      </c>
    </row>
    <row r="153" spans="1:13" x14ac:dyDescent="0.35">
      <c r="A153" s="23" t="str">
        <f>B3&amp;C148&amp;D153</f>
        <v>DISTRIBUCION VOLUMEN X CRITERIO (Consumiciones)Total AperitivosMDD AM</v>
      </c>
      <c r="B153" s="23">
        <v>0</v>
      </c>
      <c r="C153" s="23">
        <v>0</v>
      </c>
      <c r="D153" s="24" t="s">
        <v>70</v>
      </c>
      <c r="E153" s="24">
        <v>10.542525315834384</v>
      </c>
      <c r="F153" s="24">
        <v>11.041536498385112</v>
      </c>
      <c r="G153" s="24">
        <v>10.473422390774765</v>
      </c>
      <c r="H153" s="24">
        <v>7.6634164064350152</v>
      </c>
      <c r="I153" s="24">
        <v>13.062883380260176</v>
      </c>
      <c r="J153" s="24">
        <v>9.9659776364643697</v>
      </c>
      <c r="K153" s="24">
        <v>9.6646636411543092</v>
      </c>
      <c r="L153" s="24">
        <v>9.4097221682049916</v>
      </c>
      <c r="M153" s="90">
        <v>9.7766915525975584</v>
      </c>
    </row>
    <row r="154" spans="1:13" x14ac:dyDescent="0.35">
      <c r="A154" s="23" t="str">
        <f>B3&amp;C148&amp;D154</f>
        <v>DISTRIBUCION VOLUMEN X CRITERIO (Consumiciones)Total AperitivosRTO CENTRO</v>
      </c>
      <c r="B154" s="23">
        <v>0</v>
      </c>
      <c r="C154" s="23">
        <v>0</v>
      </c>
      <c r="D154" s="24" t="s">
        <v>73</v>
      </c>
      <c r="E154" s="24">
        <v>15.292833032538683</v>
      </c>
      <c r="F154" s="24">
        <v>14.031523954167946</v>
      </c>
      <c r="G154" s="24">
        <v>13.149832984053699</v>
      </c>
      <c r="H154" s="24">
        <v>13.177976385724349</v>
      </c>
      <c r="I154" s="24">
        <v>14.442454680413015</v>
      </c>
      <c r="J154" s="24">
        <v>13.532214005872989</v>
      </c>
      <c r="K154" s="24">
        <v>13.359435587261387</v>
      </c>
      <c r="L154" s="24">
        <v>11.20043746178821</v>
      </c>
      <c r="M154" s="90">
        <v>12.44290101502434</v>
      </c>
    </row>
    <row r="155" spans="1:13" x14ac:dyDescent="0.35">
      <c r="A155" s="23" t="str">
        <f>B3&amp;C148&amp;D155</f>
        <v>DISTRIBUCION VOLUMEN X CRITERIO (Consumiciones)Total AperitivosNORTE-CENTRO</v>
      </c>
      <c r="B155" s="23">
        <v>0</v>
      </c>
      <c r="C155" s="23">
        <v>0</v>
      </c>
      <c r="D155" s="24" t="s">
        <v>76</v>
      </c>
      <c r="E155" s="24">
        <v>12.14087006426182</v>
      </c>
      <c r="F155" s="24">
        <v>11.113978150953551</v>
      </c>
      <c r="G155" s="24">
        <v>10.327941661436338</v>
      </c>
      <c r="H155" s="24">
        <v>11.404243332651804</v>
      </c>
      <c r="I155" s="24">
        <v>11.202953809419741</v>
      </c>
      <c r="J155" s="24">
        <v>17.094245681983711</v>
      </c>
      <c r="K155" s="24">
        <v>11.926341620720303</v>
      </c>
      <c r="L155" s="24">
        <v>13.237209454277307</v>
      </c>
      <c r="M155" s="90">
        <v>8.8883828887060758</v>
      </c>
    </row>
    <row r="156" spans="1:13" x14ac:dyDescent="0.35">
      <c r="A156" s="23" t="str">
        <f>B3&amp;C148&amp;D156</f>
        <v>DISTRIBUCION VOLUMEN X CRITERIO (Consumiciones)Total AperitivosNOROESTE</v>
      </c>
      <c r="B156" s="23">
        <v>0</v>
      </c>
      <c r="C156" s="23">
        <v>0</v>
      </c>
      <c r="D156" s="24" t="s">
        <v>78</v>
      </c>
      <c r="E156" s="24">
        <v>6.0354988031141685</v>
      </c>
      <c r="F156" s="24">
        <v>6.9386582974469384</v>
      </c>
      <c r="G156" s="24">
        <v>7.1003518504728582</v>
      </c>
      <c r="H156" s="24">
        <v>6.47714545858382</v>
      </c>
      <c r="I156" s="24">
        <v>8.7824341556669729</v>
      </c>
      <c r="J156" s="24">
        <v>7.188265566844156</v>
      </c>
      <c r="K156" s="24">
        <v>7.330275048961389</v>
      </c>
      <c r="L156" s="24">
        <v>6.5931916508893131</v>
      </c>
      <c r="M156" s="90">
        <v>12.317677567405411</v>
      </c>
    </row>
    <row r="157" spans="1:13" x14ac:dyDescent="0.35">
      <c r="A157" s="23" t="str">
        <f>B3&amp;C148&amp;D157</f>
        <v>DISTRIBUCION VOLUMEN X CRITERIO (Consumiciones)Total Aperitivos&lt;2MIL</v>
      </c>
      <c r="B157" s="23">
        <v>0</v>
      </c>
      <c r="C157" s="23">
        <v>0</v>
      </c>
      <c r="D157" s="25" t="s">
        <v>81</v>
      </c>
      <c r="E157" s="25">
        <v>8.3053606892854184</v>
      </c>
      <c r="F157" s="24">
        <v>7.1210601065056904</v>
      </c>
      <c r="G157" s="25">
        <v>5.1640738859398114</v>
      </c>
      <c r="H157" s="25">
        <v>6.8454760878614618</v>
      </c>
      <c r="I157" s="25">
        <v>6.498259781611611</v>
      </c>
      <c r="J157" s="25">
        <v>6.1592135695582479</v>
      </c>
      <c r="K157" s="25">
        <v>4.9540573064550379</v>
      </c>
      <c r="L157" s="25">
        <v>5.4110025062266738</v>
      </c>
      <c r="M157" s="90">
        <v>4.1116882434079089</v>
      </c>
    </row>
    <row r="158" spans="1:13" x14ac:dyDescent="0.35">
      <c r="A158" s="23" t="str">
        <f>B3&amp;C148&amp;D158</f>
        <v>DISTRIBUCION VOLUMEN X CRITERIO (Consumiciones)Total Aperitivos2-5MIL</v>
      </c>
      <c r="B158" s="23">
        <v>0</v>
      </c>
      <c r="C158" s="23">
        <v>0</v>
      </c>
      <c r="D158" s="25" t="s">
        <v>84</v>
      </c>
      <c r="E158" s="25">
        <v>8.78707514328649</v>
      </c>
      <c r="F158" s="24">
        <v>5.5370426887880653</v>
      </c>
      <c r="G158" s="24">
        <v>4.9985432645766634</v>
      </c>
      <c r="H158" s="24">
        <v>8.098105003655256</v>
      </c>
      <c r="I158" s="24">
        <v>4.6475854425657204</v>
      </c>
      <c r="J158" s="24">
        <v>6.0569257749962802</v>
      </c>
      <c r="K158" s="24">
        <v>6.5713664356895105</v>
      </c>
      <c r="L158" s="25">
        <v>7.0542860209801201</v>
      </c>
      <c r="M158" s="90">
        <v>5.4537447965312262</v>
      </c>
    </row>
    <row r="159" spans="1:13" x14ac:dyDescent="0.35">
      <c r="A159" s="23" t="str">
        <f>B3&amp;C148&amp;D159</f>
        <v>DISTRIBUCION VOLUMEN X CRITERIO (Consumiciones)Total Aperitivos5-10MIL</v>
      </c>
      <c r="B159" s="23">
        <v>0</v>
      </c>
      <c r="C159" s="23">
        <v>0</v>
      </c>
      <c r="D159" s="24" t="s">
        <v>85</v>
      </c>
      <c r="E159" s="24">
        <v>5.7986868236839921</v>
      </c>
      <c r="F159" s="24">
        <v>5.6355406269224844</v>
      </c>
      <c r="G159" s="24">
        <v>7.7202722253545106</v>
      </c>
      <c r="H159" s="24">
        <v>7.8768112637770766</v>
      </c>
      <c r="I159" s="24">
        <v>8.475107556883323</v>
      </c>
      <c r="J159" s="24">
        <v>6.7353527556586528</v>
      </c>
      <c r="K159" s="24">
        <v>7.2833987462738214</v>
      </c>
      <c r="L159" s="24">
        <v>6.3930629948086422</v>
      </c>
      <c r="M159" s="90">
        <v>8.3916642440511904</v>
      </c>
    </row>
    <row r="160" spans="1:13" x14ac:dyDescent="0.35">
      <c r="A160" s="23" t="str">
        <f>B3&amp;C148&amp;D160</f>
        <v>DISTRIBUCION VOLUMEN X CRITERIO (Consumiciones)Total Aperitivos10-30MIL</v>
      </c>
      <c r="B160" s="23">
        <v>0</v>
      </c>
      <c r="C160" s="23">
        <v>0</v>
      </c>
      <c r="D160" s="24" t="s">
        <v>86</v>
      </c>
      <c r="E160" s="24">
        <v>19.547856554932149</v>
      </c>
      <c r="F160" s="24">
        <v>22.4566119078745</v>
      </c>
      <c r="G160" s="24">
        <v>23.360943267768054</v>
      </c>
      <c r="H160" s="24">
        <v>23.027890262898936</v>
      </c>
      <c r="I160" s="24">
        <v>22.677899403282968</v>
      </c>
      <c r="J160" s="24">
        <v>26.646001608309337</v>
      </c>
      <c r="K160" s="24">
        <v>21.114400547423728</v>
      </c>
      <c r="L160" s="24">
        <v>23.148456982664879</v>
      </c>
      <c r="M160" s="90">
        <v>25.999545373010623</v>
      </c>
    </row>
    <row r="161" spans="1:13" x14ac:dyDescent="0.35">
      <c r="A161" s="23" t="str">
        <f>B3&amp;C148&amp;D161</f>
        <v>DISTRIBUCION VOLUMEN X CRITERIO (Consumiciones)Total Aperitivos30-100MIL</v>
      </c>
      <c r="B161" s="23">
        <v>0</v>
      </c>
      <c r="C161" s="23">
        <v>0</v>
      </c>
      <c r="D161" s="24" t="s">
        <v>87</v>
      </c>
      <c r="E161" s="24">
        <v>20.099881444116381</v>
      </c>
      <c r="F161" s="24">
        <v>20.42274852929868</v>
      </c>
      <c r="G161" s="24">
        <v>21.091108794400181</v>
      </c>
      <c r="H161" s="24">
        <v>20.166310456973154</v>
      </c>
      <c r="I161" s="24">
        <v>19.96104400372586</v>
      </c>
      <c r="J161" s="24">
        <v>18.322276442455973</v>
      </c>
      <c r="K161" s="24">
        <v>22.451152657286006</v>
      </c>
      <c r="L161" s="24">
        <v>22.262239051398648</v>
      </c>
      <c r="M161" s="90">
        <v>19.093939234618453</v>
      </c>
    </row>
    <row r="162" spans="1:13" x14ac:dyDescent="0.35">
      <c r="A162" s="23" t="str">
        <f>B3&amp;C148&amp;D162</f>
        <v>DISTRIBUCION VOLUMEN X CRITERIO (Consumiciones)Total Aperitivos100-200MIL</v>
      </c>
      <c r="B162" s="23">
        <v>0</v>
      </c>
      <c r="C162" s="23">
        <v>0</v>
      </c>
      <c r="D162" s="24" t="s">
        <v>88</v>
      </c>
      <c r="E162" s="24">
        <v>9.4809517696542258</v>
      </c>
      <c r="F162" s="24">
        <v>10.345104150645954</v>
      </c>
      <c r="G162" s="24">
        <v>9.5599010137974325</v>
      </c>
      <c r="H162" s="24">
        <v>7.6300336989569661</v>
      </c>
      <c r="I162" s="24">
        <v>8.6178754836788674</v>
      </c>
      <c r="J162" s="24">
        <v>9.3433095293742827</v>
      </c>
      <c r="K162" s="24">
        <v>6.6977080564098124</v>
      </c>
      <c r="L162" s="24">
        <v>7.1916913374165166</v>
      </c>
      <c r="M162" s="90">
        <v>6.6372942580920506</v>
      </c>
    </row>
    <row r="163" spans="1:13" x14ac:dyDescent="0.35">
      <c r="A163" s="23" t="str">
        <f>B3&amp;C148&amp;D163</f>
        <v>DISTRIBUCION VOLUMEN X CRITERIO (Consumiciones)Total Aperitivos200-500MIL</v>
      </c>
      <c r="B163" s="23">
        <v>0</v>
      </c>
      <c r="C163" s="23">
        <v>0</v>
      </c>
      <c r="D163" s="24" t="s">
        <v>89</v>
      </c>
      <c r="E163" s="24">
        <v>12.308539799285644</v>
      </c>
      <c r="F163" s="24">
        <v>12.440228727699168</v>
      </c>
      <c r="G163" s="24">
        <v>13.056425060902313</v>
      </c>
      <c r="H163" s="24">
        <v>12.784054553771973</v>
      </c>
      <c r="I163" s="24">
        <v>13.236445498736476</v>
      </c>
      <c r="J163" s="24">
        <v>12.026945123376343</v>
      </c>
      <c r="K163" s="24">
        <v>15.717188003869719</v>
      </c>
      <c r="L163" s="24">
        <v>14.351204653398653</v>
      </c>
      <c r="M163" s="90">
        <v>14.152105201303883</v>
      </c>
    </row>
    <row r="164" spans="1:13" x14ac:dyDescent="0.35">
      <c r="A164" s="23" t="str">
        <f>B3&amp;C148&amp;D164</f>
        <v>DISTRIBUCION VOLUMEN X CRITERIO (Consumiciones)Total Aperitivos&gt;500MIL</v>
      </c>
      <c r="B164" s="23">
        <v>0</v>
      </c>
      <c r="C164" s="23">
        <v>0</v>
      </c>
      <c r="D164" s="24" t="s">
        <v>90</v>
      </c>
      <c r="E164" s="24">
        <v>15.671660613016982</v>
      </c>
      <c r="F164" s="24">
        <v>16.041650645955091</v>
      </c>
      <c r="G164" s="24">
        <v>15.048728498026659</v>
      </c>
      <c r="H164" s="24">
        <v>13.571295137259632</v>
      </c>
      <c r="I164" s="24">
        <v>15.88579273118453</v>
      </c>
      <c r="J164" s="24">
        <v>14.709975196270896</v>
      </c>
      <c r="K164" s="24">
        <v>15.210765999952807</v>
      </c>
      <c r="L164" s="24">
        <v>14.188019894243768</v>
      </c>
      <c r="M164" s="90">
        <v>16.160041071064075</v>
      </c>
    </row>
    <row r="165" spans="1:13" x14ac:dyDescent="0.35">
      <c r="A165" s="23" t="str">
        <f>B3&amp;C148&amp;D165</f>
        <v>DISTRIBUCION VOLUMEN X CRITERIO (Consumiciones)Total AperitivosDE 15 A 19 AÑOS</v>
      </c>
      <c r="B165" s="23">
        <v>0</v>
      </c>
      <c r="C165" s="23">
        <v>0</v>
      </c>
      <c r="D165" s="25" t="s">
        <v>91</v>
      </c>
      <c r="E165" s="25">
        <v>6.7200986203719779</v>
      </c>
      <c r="F165" s="24">
        <v>6.6362213069055667</v>
      </c>
      <c r="G165" s="24">
        <v>8.9941012520876988</v>
      </c>
      <c r="H165" s="24">
        <v>9.0382632460729901</v>
      </c>
      <c r="I165" s="24">
        <v>5.7348516836020584</v>
      </c>
      <c r="J165" s="25">
        <v>7.085191160750008</v>
      </c>
      <c r="K165" s="25">
        <v>5.4956748806443247</v>
      </c>
      <c r="L165" s="25">
        <v>9.620612353161718</v>
      </c>
      <c r="M165" s="90">
        <v>6.2740364691255701</v>
      </c>
    </row>
    <row r="166" spans="1:13" x14ac:dyDescent="0.35">
      <c r="A166" s="23" t="str">
        <f>B3&amp;C148&amp;D166</f>
        <v>DISTRIBUCION VOLUMEN X CRITERIO (Consumiciones)Total AperitivosDE 20 A 24 AÑOS</v>
      </c>
      <c r="B166" s="23">
        <v>0</v>
      </c>
      <c r="C166" s="23">
        <v>0</v>
      </c>
      <c r="D166" s="24" t="s">
        <v>92</v>
      </c>
      <c r="E166" s="24">
        <v>7.1382097306440535</v>
      </c>
      <c r="F166" s="24">
        <v>7.7400703629652412</v>
      </c>
      <c r="G166" s="24">
        <v>5.7385735029733098</v>
      </c>
      <c r="H166" s="24">
        <v>6.9886915067155204</v>
      </c>
      <c r="I166" s="24">
        <v>4.7371439200567504</v>
      </c>
      <c r="J166" s="24">
        <v>3.8407977485932956</v>
      </c>
      <c r="K166" s="24">
        <v>4.4093431701811374</v>
      </c>
      <c r="L166" s="24">
        <v>4.6505649510966878</v>
      </c>
      <c r="M166" s="90">
        <v>4.1747630991334255</v>
      </c>
    </row>
    <row r="167" spans="1:13" x14ac:dyDescent="0.35">
      <c r="A167" s="23" t="str">
        <f>B3&amp;C148&amp;D167</f>
        <v>DISTRIBUCION VOLUMEN X CRITERIO (Consumiciones)Total AperitivosDE 25 A 34 AÑOS</v>
      </c>
      <c r="B167" s="23">
        <v>0</v>
      </c>
      <c r="C167" s="23">
        <v>0</v>
      </c>
      <c r="D167" s="24" t="s">
        <v>93</v>
      </c>
      <c r="E167" s="24">
        <v>11.011999063635059</v>
      </c>
      <c r="F167" s="24">
        <v>10.679154010304522</v>
      </c>
      <c r="G167" s="24">
        <v>10.901480537855175</v>
      </c>
      <c r="H167" s="24">
        <v>10.141032561929739</v>
      </c>
      <c r="I167" s="24">
        <v>9.8376196952690531</v>
      </c>
      <c r="J167" s="24">
        <v>13.902787264589522</v>
      </c>
      <c r="K167" s="24">
        <v>13.080721403795787</v>
      </c>
      <c r="L167" s="24">
        <v>9.9153856804382094</v>
      </c>
      <c r="M167" s="90">
        <v>10.935572860933624</v>
      </c>
    </row>
    <row r="168" spans="1:13" x14ac:dyDescent="0.35">
      <c r="A168" s="23" t="str">
        <f>B3&amp;C148&amp;D168</f>
        <v>DISTRIBUCION VOLUMEN X CRITERIO (Consumiciones)Total AperitivosDE 35 A 49 AÑOS</v>
      </c>
      <c r="B168" s="23">
        <v>0</v>
      </c>
      <c r="C168" s="23">
        <v>0</v>
      </c>
      <c r="D168" s="24" t="s">
        <v>94</v>
      </c>
      <c r="E168" s="24">
        <v>31.219751259184303</v>
      </c>
      <c r="F168" s="24">
        <v>29.624148098661944</v>
      </c>
      <c r="G168" s="24">
        <v>26.854847717626036</v>
      </c>
      <c r="H168" s="24">
        <v>28.004781986429215</v>
      </c>
      <c r="I168" s="24">
        <v>30.61079154652052</v>
      </c>
      <c r="J168" s="24">
        <v>29.904440846529827</v>
      </c>
      <c r="K168" s="24">
        <v>31.127047923171908</v>
      </c>
      <c r="L168" s="24">
        <v>29.865222254546133</v>
      </c>
      <c r="M168" s="90">
        <v>27.225808895844029</v>
      </c>
    </row>
    <row r="169" spans="1:13" x14ac:dyDescent="0.35">
      <c r="A169" s="23" t="str">
        <f>B3&amp;C148&amp;D169</f>
        <v>DISTRIBUCION VOLUMEN X CRITERIO (Consumiciones)Total AperitivosDE 50 A 59 AÑOS</v>
      </c>
      <c r="B169" s="23">
        <v>0</v>
      </c>
      <c r="C169" s="23">
        <v>0</v>
      </c>
      <c r="D169" s="24" t="s">
        <v>95</v>
      </c>
      <c r="E169" s="24">
        <v>21.484297008918119</v>
      </c>
      <c r="F169" s="24">
        <v>23.818524588588126</v>
      </c>
      <c r="G169" s="24">
        <v>26.747603799878728</v>
      </c>
      <c r="H169" s="24">
        <v>20.693204166256031</v>
      </c>
      <c r="I169" s="24">
        <v>22.852133420750931</v>
      </c>
      <c r="J169" s="24">
        <v>20.451435792409256</v>
      </c>
      <c r="K169" s="24">
        <v>20.894959139852606</v>
      </c>
      <c r="L169" s="24">
        <v>19.896717325322534</v>
      </c>
      <c r="M169" s="90">
        <v>24.157409182846642</v>
      </c>
    </row>
    <row r="170" spans="1:13" x14ac:dyDescent="0.35">
      <c r="A170" s="23" t="str">
        <f>B3&amp;C148&amp;D170</f>
        <v>DISTRIBUCION VOLUMEN X CRITERIO (Consumiciones)Total AperitivosDE 60 A 75 AÑOS</v>
      </c>
      <c r="B170" s="23">
        <v>0</v>
      </c>
      <c r="C170" s="23">
        <v>0</v>
      </c>
      <c r="D170" s="25" t="s">
        <v>96</v>
      </c>
      <c r="E170" s="25">
        <v>22.425653378842682</v>
      </c>
      <c r="F170" s="24">
        <v>21.50186961704091</v>
      </c>
      <c r="G170" s="24">
        <v>20.763379892131102</v>
      </c>
      <c r="H170" s="24">
        <v>25.134008881462339</v>
      </c>
      <c r="I170" s="24">
        <v>26.227471049994239</v>
      </c>
      <c r="J170" s="24">
        <v>24.815352846203869</v>
      </c>
      <c r="K170" s="24">
        <v>24.992284156959595</v>
      </c>
      <c r="L170" s="24">
        <v>26.051463987965136</v>
      </c>
      <c r="M170" s="90">
        <v>27.232435006896722</v>
      </c>
    </row>
    <row r="171" spans="1:13" x14ac:dyDescent="0.35">
      <c r="A171" s="23" t="str">
        <f>B3&amp;C148&amp;D171</f>
        <v>DISTRIBUCION VOLUMEN X CRITERIO (Consumiciones)Total AperitivosALTA Y MEDIA ALTA</v>
      </c>
      <c r="B171" s="23">
        <v>0</v>
      </c>
      <c r="C171" s="23">
        <v>0</v>
      </c>
      <c r="D171" s="24" t="s">
        <v>97</v>
      </c>
      <c r="E171" s="24">
        <v>15.964063219736154</v>
      </c>
      <c r="F171" s="24">
        <v>16.828565970086125</v>
      </c>
      <c r="G171" s="24">
        <v>15.419660808697596</v>
      </c>
      <c r="H171" s="24">
        <v>18.361437861388584</v>
      </c>
      <c r="I171" s="24">
        <v>18.552630555278547</v>
      </c>
      <c r="J171" s="24">
        <v>20.914517962755362</v>
      </c>
      <c r="K171" s="24">
        <v>19.003342745455836</v>
      </c>
      <c r="L171" s="24">
        <v>17.812628831096504</v>
      </c>
      <c r="M171" s="90">
        <v>20.220030184757935</v>
      </c>
    </row>
    <row r="172" spans="1:13" x14ac:dyDescent="0.35">
      <c r="A172" s="23" t="str">
        <f>B3&amp;C148&amp;D172</f>
        <v>DISTRIBUCION VOLUMEN X CRITERIO (Consumiciones)Total AperitivosMEDIA</v>
      </c>
      <c r="B172" s="23">
        <v>0</v>
      </c>
      <c r="C172" s="23">
        <v>0</v>
      </c>
      <c r="D172" s="24" t="s">
        <v>98</v>
      </c>
      <c r="E172" s="24">
        <v>34.973230534558667</v>
      </c>
      <c r="F172" s="24">
        <v>37.147157845662868</v>
      </c>
      <c r="G172" s="24">
        <v>37.14641421018478</v>
      </c>
      <c r="H172" s="24">
        <v>36.876014020884234</v>
      </c>
      <c r="I172" s="24">
        <v>37.286758709755908</v>
      </c>
      <c r="J172" s="24">
        <v>32.196242034143467</v>
      </c>
      <c r="K172" s="24">
        <v>35.413942001400017</v>
      </c>
      <c r="L172" s="24">
        <v>36.409375247939089</v>
      </c>
      <c r="M172" s="90">
        <v>32.812200394628597</v>
      </c>
    </row>
    <row r="173" spans="1:13" x14ac:dyDescent="0.35">
      <c r="A173" s="23" t="str">
        <f>B3&amp;C148&amp;D173</f>
        <v>DISTRIBUCION VOLUMEN X CRITERIO (Consumiciones)Total AperitivosMEDIA BAJA</v>
      </c>
      <c r="B173" s="23">
        <v>0</v>
      </c>
      <c r="C173" s="23">
        <v>0</v>
      </c>
      <c r="D173" s="24" t="s">
        <v>99</v>
      </c>
      <c r="E173" s="24">
        <v>24.878249903720537</v>
      </c>
      <c r="F173" s="24">
        <v>23.18204975392187</v>
      </c>
      <c r="G173" s="24">
        <v>21.848644458155594</v>
      </c>
      <c r="H173" s="24">
        <v>25.400805774274353</v>
      </c>
      <c r="I173" s="24">
        <v>25.284124865708613</v>
      </c>
      <c r="J173" s="24">
        <v>21.355869282140581</v>
      </c>
      <c r="K173" s="24">
        <v>24.051281647934182</v>
      </c>
      <c r="L173" s="24">
        <v>23.343634635399244</v>
      </c>
      <c r="M173" s="90">
        <v>27.655601499341252</v>
      </c>
    </row>
    <row r="174" spans="1:13" x14ac:dyDescent="0.35">
      <c r="A174" s="23" t="str">
        <f>B3&amp;C148&amp;D174</f>
        <v>DISTRIBUCION VOLUMEN X CRITERIO (Consumiciones)Total AperitivosBAJA</v>
      </c>
      <c r="B174" s="23">
        <v>0</v>
      </c>
      <c r="C174" s="23">
        <v>0</v>
      </c>
      <c r="D174" s="24" t="s">
        <v>100</v>
      </c>
      <c r="E174" s="24">
        <v>24.184471444644977</v>
      </c>
      <c r="F174" s="24">
        <v>22.842214414795446</v>
      </c>
      <c r="G174" s="24">
        <v>25.585273874238062</v>
      </c>
      <c r="H174" s="24">
        <v>19.361727634174358</v>
      </c>
      <c r="I174" s="24">
        <v>18.87649294187791</v>
      </c>
      <c r="J174" s="24">
        <v>25.533382039112134</v>
      </c>
      <c r="K174" s="24">
        <v>21.531465066343667</v>
      </c>
      <c r="L174" s="24">
        <v>22.434330171639967</v>
      </c>
      <c r="M174" s="90">
        <v>19.312198848278292</v>
      </c>
    </row>
    <row r="175" spans="1:13" x14ac:dyDescent="0.35">
      <c r="A175" s="23" t="str">
        <f>B3&amp;C148&amp;D175</f>
        <v>DISTRIBUCION VOLUMEN X CRITERIO (Consumiciones)Total AperitivosHOMBRE</v>
      </c>
      <c r="B175" s="23">
        <v>0</v>
      </c>
      <c r="C175" s="23">
        <v>0</v>
      </c>
      <c r="D175" s="24" t="s">
        <v>101</v>
      </c>
      <c r="E175" s="24">
        <v>35.833938698301701</v>
      </c>
      <c r="F175" s="24">
        <v>40.555490137649954</v>
      </c>
      <c r="G175" s="24">
        <v>37.85900449985639</v>
      </c>
      <c r="H175" s="24">
        <v>39.22896904138161</v>
      </c>
      <c r="I175" s="24">
        <v>40.42865033881391</v>
      </c>
      <c r="J175" s="24">
        <v>38.834037982584761</v>
      </c>
      <c r="K175" s="24">
        <v>37.576155606767287</v>
      </c>
      <c r="L175" s="24">
        <v>39.432839814623236</v>
      </c>
      <c r="M175" s="90">
        <v>45.062874603361145</v>
      </c>
    </row>
    <row r="176" spans="1:13" x14ac:dyDescent="0.35">
      <c r="A176" s="23" t="str">
        <f>B3&amp;C148&amp;D176</f>
        <v>DISTRIBUCION VOLUMEN X CRITERIO (Consumiciones)Total AperitivosMUJER</v>
      </c>
      <c r="B176" s="23">
        <v>0</v>
      </c>
      <c r="C176" s="23">
        <v>0</v>
      </c>
      <c r="D176" s="24" t="s">
        <v>102</v>
      </c>
      <c r="E176" s="24">
        <v>64.166068853028463</v>
      </c>
      <c r="F176" s="24">
        <v>59.444497846816361</v>
      </c>
      <c r="G176" s="24">
        <v>62.140988851419642</v>
      </c>
      <c r="H176" s="24">
        <v>60.771016249339915</v>
      </c>
      <c r="I176" s="24">
        <v>59.571349661186105</v>
      </c>
      <c r="J176" s="24">
        <v>61.165950699263703</v>
      </c>
      <c r="K176" s="24">
        <v>62.423875854366408</v>
      </c>
      <c r="L176" s="24">
        <v>60.56712129297027</v>
      </c>
      <c r="M176" s="90">
        <v>54.937156323644942</v>
      </c>
    </row>
    <row r="177" spans="1:13" x14ac:dyDescent="0.35">
      <c r="A177" s="23" t="str">
        <f>B177&amp;C177&amp;D177</f>
        <v>DISTRIBUCION VOLUMEN X CRITERIO (kg ó litros)TotalAlimentacionT.ESPAÑA</v>
      </c>
      <c r="B177" s="23" t="s">
        <v>52</v>
      </c>
      <c r="C177" s="23" t="s">
        <v>46</v>
      </c>
      <c r="D177" s="24" t="s">
        <v>49</v>
      </c>
      <c r="E177" s="24">
        <v>100</v>
      </c>
      <c r="F177" s="24">
        <v>100</v>
      </c>
      <c r="G177" s="24">
        <v>100</v>
      </c>
      <c r="H177" s="24">
        <v>100</v>
      </c>
      <c r="I177" s="24">
        <v>100</v>
      </c>
      <c r="J177" s="24">
        <v>100</v>
      </c>
      <c r="K177" s="24">
        <v>100</v>
      </c>
      <c r="L177" s="24">
        <v>100</v>
      </c>
      <c r="M177" s="90">
        <v>100</v>
      </c>
    </row>
    <row r="178" spans="1:13" x14ac:dyDescent="0.35">
      <c r="A178" s="23" t="str">
        <f>B177&amp;C177&amp;D178</f>
        <v>DISTRIBUCION VOLUMEN X CRITERIO (kg ó litros)TotalAlimentacionBCN AM</v>
      </c>
      <c r="B178" s="23">
        <v>0</v>
      </c>
      <c r="C178" s="23">
        <v>0</v>
      </c>
      <c r="D178" s="24" t="s">
        <v>53</v>
      </c>
      <c r="E178" s="25">
        <v>9.5375912666752889</v>
      </c>
      <c r="F178" s="25">
        <v>8.5362807415586417</v>
      </c>
      <c r="G178" s="25">
        <v>8.0640796901665279</v>
      </c>
      <c r="H178" s="25">
        <v>8.8984716299931552</v>
      </c>
      <c r="I178" s="25">
        <v>9.3334336790905308</v>
      </c>
      <c r="J178" s="25">
        <v>9.0042643801335398</v>
      </c>
      <c r="K178" s="25">
        <v>8.5579648771597245</v>
      </c>
      <c r="L178" s="25">
        <v>9.3858158426386957</v>
      </c>
      <c r="M178" s="90">
        <v>8.7803657880446604</v>
      </c>
    </row>
    <row r="179" spans="1:13" x14ac:dyDescent="0.35">
      <c r="A179" s="23" t="str">
        <f>B177&amp;C177&amp;D179</f>
        <v>DISTRIBUCION VOLUMEN X CRITERIO (kg ó litros)TotalAlimentacionREST.CAT ARAGON</v>
      </c>
      <c r="B179" s="23">
        <v>0</v>
      </c>
      <c r="C179" s="23">
        <v>0</v>
      </c>
      <c r="D179" s="24" t="s">
        <v>58</v>
      </c>
      <c r="E179" s="24">
        <v>11.348288628074361</v>
      </c>
      <c r="F179" s="24">
        <v>12.298122285356037</v>
      </c>
      <c r="G179" s="24">
        <v>12.150704033954389</v>
      </c>
      <c r="H179" s="24">
        <v>11.816767044546909</v>
      </c>
      <c r="I179" s="25">
        <v>11.542385866118426</v>
      </c>
      <c r="J179" s="25">
        <v>12.116935109402664</v>
      </c>
      <c r="K179" s="24">
        <v>11.806059231749396</v>
      </c>
      <c r="L179" s="24">
        <v>12.400963260705247</v>
      </c>
      <c r="M179" s="90">
        <v>12.891300477945913</v>
      </c>
    </row>
    <row r="180" spans="1:13" x14ac:dyDescent="0.35">
      <c r="A180" s="23" t="str">
        <f>B177&amp;C177&amp;D180</f>
        <v>DISTRIBUCION VOLUMEN X CRITERIO (kg ó litros)TotalAlimentacionLEVANTE</v>
      </c>
      <c r="B180" s="23">
        <v>0</v>
      </c>
      <c r="C180" s="23">
        <v>0</v>
      </c>
      <c r="D180" s="24" t="s">
        <v>62</v>
      </c>
      <c r="E180" s="24">
        <v>15.566061504446516</v>
      </c>
      <c r="F180" s="24">
        <v>16.320482155320089</v>
      </c>
      <c r="G180" s="24">
        <v>15.991962905539786</v>
      </c>
      <c r="H180" s="24">
        <v>15.546114158034982</v>
      </c>
      <c r="I180" s="24">
        <v>15.198711463559775</v>
      </c>
      <c r="J180" s="24">
        <v>15.18928069990034</v>
      </c>
      <c r="K180" s="24">
        <v>15.409059001468481</v>
      </c>
      <c r="L180" s="24">
        <v>15.266764317019085</v>
      </c>
      <c r="M180" s="90">
        <v>14.721716110870704</v>
      </c>
    </row>
    <row r="181" spans="1:13" x14ac:dyDescent="0.35">
      <c r="A181" s="23" t="str">
        <f>B177&amp;C177&amp;D181</f>
        <v>DISTRIBUCION VOLUMEN X CRITERIO (kg ó litros)TotalAlimentacionANDALUCIA</v>
      </c>
      <c r="B181" s="23">
        <v>0</v>
      </c>
      <c r="C181" s="23">
        <v>0</v>
      </c>
      <c r="D181" s="24" t="s">
        <v>66</v>
      </c>
      <c r="E181" s="24">
        <v>20.338335356303734</v>
      </c>
      <c r="F181" s="24">
        <v>20.223597590455064</v>
      </c>
      <c r="G181" s="24">
        <v>20.320767343742173</v>
      </c>
      <c r="H181" s="24">
        <v>20.331655249676615</v>
      </c>
      <c r="I181" s="24">
        <v>20.975361787418798</v>
      </c>
      <c r="J181" s="24">
        <v>20.159359649141631</v>
      </c>
      <c r="K181" s="24">
        <v>20.876860136294138</v>
      </c>
      <c r="L181" s="24">
        <v>19.348351823524517</v>
      </c>
      <c r="M181" s="90">
        <v>19.505632514227266</v>
      </c>
    </row>
    <row r="182" spans="1:13" x14ac:dyDescent="0.35">
      <c r="A182" s="23" t="str">
        <f>B177&amp;C177&amp;D182</f>
        <v>DISTRIBUCION VOLUMEN X CRITERIO (kg ó litros)TotalAlimentacionMDD AM</v>
      </c>
      <c r="B182" s="23">
        <v>0</v>
      </c>
      <c r="C182" s="23">
        <v>0</v>
      </c>
      <c r="D182" s="24" t="s">
        <v>70</v>
      </c>
      <c r="E182" s="24">
        <v>15.471609107029389</v>
      </c>
      <c r="F182" s="24">
        <v>15.108481205993355</v>
      </c>
      <c r="G182" s="24">
        <v>15.692034455018126</v>
      </c>
      <c r="H182" s="24">
        <v>16.082396094689059</v>
      </c>
      <c r="I182" s="24">
        <v>15.47441442757701</v>
      </c>
      <c r="J182" s="24">
        <v>15.669636704500444</v>
      </c>
      <c r="K182" s="24">
        <v>15.530263516571848</v>
      </c>
      <c r="L182" s="24">
        <v>14.786838245747324</v>
      </c>
      <c r="M182" s="90">
        <v>15.169506235787594</v>
      </c>
    </row>
    <row r="183" spans="1:13" x14ac:dyDescent="0.35">
      <c r="A183" s="23" t="str">
        <f>B177&amp;C177&amp;D183</f>
        <v>DISTRIBUCION VOLUMEN X CRITERIO (kg ó litros)TotalAlimentacionRTO CENTRO</v>
      </c>
      <c r="B183" s="23">
        <v>0</v>
      </c>
      <c r="C183" s="23">
        <v>0</v>
      </c>
      <c r="D183" s="24" t="s">
        <v>73</v>
      </c>
      <c r="E183" s="24">
        <v>9.4673773302892048</v>
      </c>
      <c r="F183" s="24">
        <v>9.7114077349013108</v>
      </c>
      <c r="G183" s="24">
        <v>9.7068758382169538</v>
      </c>
      <c r="H183" s="24">
        <v>9.3232991320573397</v>
      </c>
      <c r="I183" s="24">
        <v>9.1046047041181488</v>
      </c>
      <c r="J183" s="24">
        <v>9.0084539641861969</v>
      </c>
      <c r="K183" s="24">
        <v>9.0984744531524413</v>
      </c>
      <c r="L183" s="24">
        <v>9.0793637667348861</v>
      </c>
      <c r="M183" s="90">
        <v>9.0271276166985874</v>
      </c>
    </row>
    <row r="184" spans="1:13" x14ac:dyDescent="0.35">
      <c r="A184" s="23" t="str">
        <f>B177&amp;C177&amp;D184</f>
        <v>DISTRIBUCION VOLUMEN X CRITERIO (kg ó litros)TotalAlimentacionNORTE-CENTRO</v>
      </c>
      <c r="B184" s="23">
        <v>0</v>
      </c>
      <c r="C184" s="23">
        <v>0</v>
      </c>
      <c r="D184" s="24" t="s">
        <v>76</v>
      </c>
      <c r="E184" s="24">
        <v>9.7610952873628012</v>
      </c>
      <c r="F184" s="24">
        <v>9.1035894949236695</v>
      </c>
      <c r="G184" s="24">
        <v>9.5123566198894736</v>
      </c>
      <c r="H184" s="24">
        <v>9.1151779310119299</v>
      </c>
      <c r="I184" s="25">
        <v>8.9688594229106382</v>
      </c>
      <c r="J184" s="25">
        <v>9.607186640140764</v>
      </c>
      <c r="K184" s="24">
        <v>9.3118195302858275</v>
      </c>
      <c r="L184" s="24">
        <v>9.6261584057905019</v>
      </c>
      <c r="M184" s="90">
        <v>8.1389680698997608</v>
      </c>
    </row>
    <row r="185" spans="1:13" x14ac:dyDescent="0.35">
      <c r="A185" s="23" t="str">
        <f>B177&amp;C177&amp;D185</f>
        <v>DISTRIBUCION VOLUMEN X CRITERIO (kg ó litros)TotalAlimentacionNOROESTE</v>
      </c>
      <c r="B185" s="23">
        <v>0</v>
      </c>
      <c r="C185" s="23">
        <v>0</v>
      </c>
      <c r="D185" s="24" t="s">
        <v>78</v>
      </c>
      <c r="E185" s="24">
        <v>8.5096428832757667</v>
      </c>
      <c r="F185" s="24">
        <v>8.6980364021036198</v>
      </c>
      <c r="G185" s="24">
        <v>8.5612211325099725</v>
      </c>
      <c r="H185" s="24">
        <v>8.886118720268195</v>
      </c>
      <c r="I185" s="24">
        <v>9.4022293090870193</v>
      </c>
      <c r="J185" s="24">
        <v>9.2448908398230092</v>
      </c>
      <c r="K185" s="24">
        <v>9.4095014553976792</v>
      </c>
      <c r="L185" s="24">
        <v>10.105746871999886</v>
      </c>
      <c r="M185" s="90">
        <v>11.765382260610794</v>
      </c>
    </row>
    <row r="186" spans="1:13" x14ac:dyDescent="0.35">
      <c r="A186" s="23" t="str">
        <f>B177&amp;C177&amp;D186</f>
        <v>DISTRIBUCION VOLUMEN X CRITERIO (kg ó litros)TotalAlimentacion&lt;2MIL</v>
      </c>
      <c r="B186" s="23">
        <v>0</v>
      </c>
      <c r="C186" s="23">
        <v>0</v>
      </c>
      <c r="D186" s="25" t="s">
        <v>81</v>
      </c>
      <c r="E186" s="25">
        <v>4.5413053254577687</v>
      </c>
      <c r="F186" s="25">
        <v>4.7526503066842407</v>
      </c>
      <c r="G186" s="25">
        <v>4.7176327223773145</v>
      </c>
      <c r="H186" s="25">
        <v>4.7665626097752902</v>
      </c>
      <c r="I186" s="25">
        <v>4.6956888712416722</v>
      </c>
      <c r="J186" s="25">
        <v>4.6395254820512459</v>
      </c>
      <c r="K186" s="25">
        <v>4.2372102596910022</v>
      </c>
      <c r="L186" s="25">
        <v>4.7776642925933057</v>
      </c>
      <c r="M186" s="90">
        <v>4.702625152587828</v>
      </c>
    </row>
    <row r="187" spans="1:13" x14ac:dyDescent="0.35">
      <c r="A187" s="23" t="str">
        <f>B177&amp;C177&amp;D187</f>
        <v>DISTRIBUCION VOLUMEN X CRITERIO (kg ó litros)TotalAlimentacion2-5MIL</v>
      </c>
      <c r="B187" s="23">
        <v>0</v>
      </c>
      <c r="C187" s="23">
        <v>0</v>
      </c>
      <c r="D187" s="25" t="s">
        <v>84</v>
      </c>
      <c r="E187" s="25">
        <v>5.5985730031346037</v>
      </c>
      <c r="F187" s="25">
        <v>5.3003344430736652</v>
      </c>
      <c r="G187" s="25">
        <v>5.2152707908721831</v>
      </c>
      <c r="H187" s="24">
        <v>6.0215963168983029</v>
      </c>
      <c r="I187" s="25">
        <v>5.6829890996766084</v>
      </c>
      <c r="J187" s="25">
        <v>5.4397889575980143</v>
      </c>
      <c r="K187" s="25">
        <v>6.3256036950681338</v>
      </c>
      <c r="L187" s="25">
        <v>6.154294161218627</v>
      </c>
      <c r="M187" s="90">
        <v>5.0664283922167455</v>
      </c>
    </row>
    <row r="188" spans="1:13" x14ac:dyDescent="0.35">
      <c r="A188" s="23" t="str">
        <f>B177&amp;C177&amp;D188</f>
        <v>DISTRIBUCION VOLUMEN X CRITERIO (kg ó litros)TotalAlimentacion5-10MIL</v>
      </c>
      <c r="B188" s="23">
        <v>0</v>
      </c>
      <c r="C188" s="23">
        <v>0</v>
      </c>
      <c r="D188" s="24" t="s">
        <v>85</v>
      </c>
      <c r="E188" s="25">
        <v>7.5919875396307139</v>
      </c>
      <c r="F188" s="24">
        <v>8.6418924962647363</v>
      </c>
      <c r="G188" s="25">
        <v>7.643525413934217</v>
      </c>
      <c r="H188" s="24">
        <v>7.3216403168730988</v>
      </c>
      <c r="I188" s="25">
        <v>8.0112654159332344</v>
      </c>
      <c r="J188" s="25">
        <v>8.2797631939715988</v>
      </c>
      <c r="K188" s="25">
        <v>7.7421579751548775</v>
      </c>
      <c r="L188" s="25">
        <v>7.5254195233102061</v>
      </c>
      <c r="M188" s="90">
        <v>8.4354094456814916</v>
      </c>
    </row>
    <row r="189" spans="1:13" x14ac:dyDescent="0.35">
      <c r="A189" s="23" t="str">
        <f>B177&amp;C177&amp;D189</f>
        <v>DISTRIBUCION VOLUMEN X CRITERIO (kg ó litros)TotalAlimentacion10-30MIL</v>
      </c>
      <c r="B189" s="23">
        <v>0</v>
      </c>
      <c r="C189" s="23">
        <v>0</v>
      </c>
      <c r="D189" s="24" t="s">
        <v>86</v>
      </c>
      <c r="E189" s="24">
        <v>17.595835631804746</v>
      </c>
      <c r="F189" s="24">
        <v>18.426258827442485</v>
      </c>
      <c r="G189" s="24">
        <v>19.070915788278349</v>
      </c>
      <c r="H189" s="24">
        <v>17.419341567550813</v>
      </c>
      <c r="I189" s="24">
        <v>17.397518168444886</v>
      </c>
      <c r="J189" s="24">
        <v>17.319429343444753</v>
      </c>
      <c r="K189" s="24">
        <v>17.728467582389708</v>
      </c>
      <c r="L189" s="24">
        <v>17.830371186914103</v>
      </c>
      <c r="M189" s="90">
        <v>18.638863810105999</v>
      </c>
    </row>
    <row r="190" spans="1:13" x14ac:dyDescent="0.35">
      <c r="A190" s="23" t="str">
        <f>B177&amp;C177&amp;D190</f>
        <v>DISTRIBUCION VOLUMEN X CRITERIO (kg ó litros)TotalAlimentacion30-100MIL</v>
      </c>
      <c r="B190" s="23">
        <v>0</v>
      </c>
      <c r="C190" s="23">
        <v>0</v>
      </c>
      <c r="D190" s="24" t="s">
        <v>87</v>
      </c>
      <c r="E190" s="24">
        <v>20.736226692841043</v>
      </c>
      <c r="F190" s="24">
        <v>20.656235805657602</v>
      </c>
      <c r="G190" s="24">
        <v>20.607814259228867</v>
      </c>
      <c r="H190" s="24">
        <v>20.576387605345651</v>
      </c>
      <c r="I190" s="24">
        <v>21.244997688061666</v>
      </c>
      <c r="J190" s="24">
        <v>20.243523751810763</v>
      </c>
      <c r="K190" s="24">
        <v>20.570033542655469</v>
      </c>
      <c r="L190" s="24">
        <v>19.992377133729878</v>
      </c>
      <c r="M190" s="90">
        <v>19.590428187915947</v>
      </c>
    </row>
    <row r="191" spans="1:13" x14ac:dyDescent="0.35">
      <c r="A191" s="23" t="str">
        <f>B177&amp;C177&amp;D191</f>
        <v>DISTRIBUCION VOLUMEN X CRITERIO (kg ó litros)TotalAlimentacion100-200MIL</v>
      </c>
      <c r="B191" s="23">
        <v>0</v>
      </c>
      <c r="C191" s="23">
        <v>0</v>
      </c>
      <c r="D191" s="24" t="s">
        <v>88</v>
      </c>
      <c r="E191" s="24">
        <v>9.8464235522049801</v>
      </c>
      <c r="F191" s="24">
        <v>10.125763496726666</v>
      </c>
      <c r="G191" s="24">
        <v>10.209552445881249</v>
      </c>
      <c r="H191" s="24">
        <v>10.35544391184448</v>
      </c>
      <c r="I191" s="24">
        <v>9.9290855165494047</v>
      </c>
      <c r="J191" s="24">
        <v>10.842686702014479</v>
      </c>
      <c r="K191" s="24">
        <v>9.7888491315644472</v>
      </c>
      <c r="L191" s="24">
        <v>9.6077449814066949</v>
      </c>
      <c r="M191" s="90">
        <v>9.6933379768185581</v>
      </c>
    </row>
    <row r="192" spans="1:13" x14ac:dyDescent="0.35">
      <c r="A192" s="23" t="str">
        <f>B177&amp;C177&amp;D192</f>
        <v>DISTRIBUCION VOLUMEN X CRITERIO (kg ó litros)TotalAlimentacion200-500MIL</v>
      </c>
      <c r="B192" s="23">
        <v>0</v>
      </c>
      <c r="C192" s="23">
        <v>0</v>
      </c>
      <c r="D192" s="24" t="s">
        <v>89</v>
      </c>
      <c r="E192" s="24">
        <v>13.727142379962674</v>
      </c>
      <c r="F192" s="24">
        <v>13.35265300434591</v>
      </c>
      <c r="G192" s="24">
        <v>12.736385893069674</v>
      </c>
      <c r="H192" s="24">
        <v>13.556351452534724</v>
      </c>
      <c r="I192" s="24">
        <v>14.436084802856488</v>
      </c>
      <c r="J192" s="24">
        <v>13.763371324734724</v>
      </c>
      <c r="K192" s="24">
        <v>13.72874319965088</v>
      </c>
      <c r="L192" s="24">
        <v>14.391416046795156</v>
      </c>
      <c r="M192" s="90">
        <v>14.250708985184666</v>
      </c>
    </row>
    <row r="193" spans="1:13" x14ac:dyDescent="0.35">
      <c r="A193" s="23" t="str">
        <f>B177&amp;C177&amp;D193</f>
        <v>DISTRIBUCION VOLUMEN X CRITERIO (kg ó litros)TotalAlimentacion&gt;500MIL</v>
      </c>
      <c r="B193" s="23">
        <v>0</v>
      </c>
      <c r="C193" s="23">
        <v>0</v>
      </c>
      <c r="D193" s="24" t="s">
        <v>90</v>
      </c>
      <c r="E193" s="24">
        <v>20.362507599343601</v>
      </c>
      <c r="F193" s="24">
        <v>18.744210700128232</v>
      </c>
      <c r="G193" s="24">
        <v>19.798904526144572</v>
      </c>
      <c r="H193" s="24">
        <v>19.982677488498364</v>
      </c>
      <c r="I193" s="24">
        <v>18.602368951528138</v>
      </c>
      <c r="J193" s="24">
        <v>19.471917981888776</v>
      </c>
      <c r="K193" s="24">
        <v>19.878936961767284</v>
      </c>
      <c r="L193" s="24">
        <v>19.720714388924478</v>
      </c>
      <c r="M193" s="90">
        <v>19.622197408751909</v>
      </c>
    </row>
    <row r="194" spans="1:13" x14ac:dyDescent="0.35">
      <c r="A194" s="23" t="str">
        <f>B177&amp;C177&amp;D194</f>
        <v>DISTRIBUCION VOLUMEN X CRITERIO (kg ó litros)TotalAlimentacionDE 15 A 19 AÑOS</v>
      </c>
      <c r="B194" s="23">
        <v>0</v>
      </c>
      <c r="C194" s="23">
        <v>0</v>
      </c>
      <c r="D194" s="25" t="s">
        <v>91</v>
      </c>
      <c r="E194" s="25">
        <v>3.0129765639502324</v>
      </c>
      <c r="F194" s="25">
        <v>2.4130913097962301</v>
      </c>
      <c r="G194" s="25">
        <v>2.1619893810740702</v>
      </c>
      <c r="H194" s="25">
        <v>2.395783438526832</v>
      </c>
      <c r="I194" s="25">
        <v>2.3443109765847634</v>
      </c>
      <c r="J194" s="25">
        <v>2.33074592722408</v>
      </c>
      <c r="K194" s="25">
        <v>1.898416836850227</v>
      </c>
      <c r="L194" s="25">
        <v>2.4378687370632619</v>
      </c>
      <c r="M194" s="90">
        <v>2.203327228776307</v>
      </c>
    </row>
    <row r="195" spans="1:13" x14ac:dyDescent="0.35">
      <c r="A195" s="23" t="str">
        <f>B177&amp;C177&amp;D195</f>
        <v>DISTRIBUCION VOLUMEN X CRITERIO (kg ó litros)TotalAlimentacionDE 20 A 24 AÑOS</v>
      </c>
      <c r="B195" s="23">
        <v>0</v>
      </c>
      <c r="C195" s="23">
        <v>0</v>
      </c>
      <c r="D195" s="24" t="s">
        <v>92</v>
      </c>
      <c r="E195" s="24">
        <v>3.2783032655521085</v>
      </c>
      <c r="F195" s="24">
        <v>2.8045520107811623</v>
      </c>
      <c r="G195" s="24">
        <v>3.2466342299027016</v>
      </c>
      <c r="H195" s="24">
        <v>3.2789282488513085</v>
      </c>
      <c r="I195" s="25">
        <v>2.4944848930716557</v>
      </c>
      <c r="J195" s="25">
        <v>2.4352335159678997</v>
      </c>
      <c r="K195" s="25">
        <v>2.4645034031754953</v>
      </c>
      <c r="L195" s="24">
        <v>2.8845499577312106</v>
      </c>
      <c r="M195" s="90">
        <v>2.2315446597098445</v>
      </c>
    </row>
    <row r="196" spans="1:13" x14ac:dyDescent="0.35">
      <c r="A196" s="23" t="str">
        <f>B177&amp;C177&amp;D196</f>
        <v>DISTRIBUCION VOLUMEN X CRITERIO (kg ó litros)TotalAlimentacionDE 25 A 34 AÑOS</v>
      </c>
      <c r="B196" s="23">
        <v>0</v>
      </c>
      <c r="C196" s="23">
        <v>0</v>
      </c>
      <c r="D196" s="24" t="s">
        <v>93</v>
      </c>
      <c r="E196" s="24">
        <v>9.8223175499326931</v>
      </c>
      <c r="F196" s="24">
        <v>9.3312864440002237</v>
      </c>
      <c r="G196" s="24">
        <v>10.252901851822589</v>
      </c>
      <c r="H196" s="24">
        <v>9.4849531964049874</v>
      </c>
      <c r="I196" s="24">
        <v>8.0828718583538635</v>
      </c>
      <c r="J196" s="24">
        <v>8.829241540856712</v>
      </c>
      <c r="K196" s="24">
        <v>10.014405392569561</v>
      </c>
      <c r="L196" s="24">
        <v>9.2633629767080095</v>
      </c>
      <c r="M196" s="90">
        <v>9.1153139773110521</v>
      </c>
    </row>
    <row r="197" spans="1:13" x14ac:dyDescent="0.35">
      <c r="A197" s="23" t="str">
        <f>B177&amp;C177&amp;D197</f>
        <v>DISTRIBUCION VOLUMEN X CRITERIO (kg ó litros)TotalAlimentacionDE 35 A 49 AÑOS</v>
      </c>
      <c r="B197" s="23">
        <v>0</v>
      </c>
      <c r="C197" s="23">
        <v>0</v>
      </c>
      <c r="D197" s="24" t="s">
        <v>94</v>
      </c>
      <c r="E197" s="24">
        <v>27.590942448242416</v>
      </c>
      <c r="F197" s="24">
        <v>27.479688714661734</v>
      </c>
      <c r="G197" s="24">
        <v>27.760649445883672</v>
      </c>
      <c r="H197" s="24">
        <v>27.0975924499451</v>
      </c>
      <c r="I197" s="24">
        <v>27.58032102838731</v>
      </c>
      <c r="J197" s="24">
        <v>27.099794185554099</v>
      </c>
      <c r="K197" s="24">
        <v>26.876461292497744</v>
      </c>
      <c r="L197" s="24">
        <v>24.941233936905199</v>
      </c>
      <c r="M197" s="90">
        <v>24.739717654014612</v>
      </c>
    </row>
    <row r="198" spans="1:13" x14ac:dyDescent="0.35">
      <c r="A198" s="23" t="str">
        <f>B177&amp;C177&amp;D198</f>
        <v>DISTRIBUCION VOLUMEN X CRITERIO (kg ó litros)TotalAlimentacionDE 50 A 59 AÑOS</v>
      </c>
      <c r="B198" s="23">
        <v>0</v>
      </c>
      <c r="C198" s="23">
        <v>0</v>
      </c>
      <c r="D198" s="24" t="s">
        <v>95</v>
      </c>
      <c r="E198" s="24">
        <v>25.569624411771922</v>
      </c>
      <c r="F198" s="24">
        <v>26.30670901356509</v>
      </c>
      <c r="G198" s="24">
        <v>26.769092515574044</v>
      </c>
      <c r="H198" s="24">
        <v>24.115338780605676</v>
      </c>
      <c r="I198" s="24">
        <v>24.895849600902821</v>
      </c>
      <c r="J198" s="24">
        <v>25.130093206817495</v>
      </c>
      <c r="K198" s="24">
        <v>25.413023139972012</v>
      </c>
      <c r="L198" s="24">
        <v>25.312354484737927</v>
      </c>
      <c r="M198" s="90">
        <v>25.569930586670541</v>
      </c>
    </row>
    <row r="199" spans="1:13" x14ac:dyDescent="0.35">
      <c r="A199" s="23" t="str">
        <f>B177&amp;C177&amp;D199</f>
        <v>DISTRIBUCION VOLUMEN X CRITERIO (kg ó litros)TotalAlimentacionDE 60 A 75 AÑOS</v>
      </c>
      <c r="B199" s="23">
        <v>0</v>
      </c>
      <c r="C199" s="23">
        <v>0</v>
      </c>
      <c r="D199" s="24" t="s">
        <v>96</v>
      </c>
      <c r="E199" s="25">
        <v>30.725835715100953</v>
      </c>
      <c r="F199" s="25">
        <v>31.664671389719466</v>
      </c>
      <c r="G199" s="25">
        <v>29.808733208868549</v>
      </c>
      <c r="H199" s="24">
        <v>33.627405654231822</v>
      </c>
      <c r="I199" s="24">
        <v>34.602161559018612</v>
      </c>
      <c r="J199" s="24">
        <v>34.174898622872021</v>
      </c>
      <c r="K199" s="24">
        <v>33.333192177805628</v>
      </c>
      <c r="L199" s="24">
        <v>35.160632183420695</v>
      </c>
      <c r="M199" s="90">
        <v>36.14016605347927</v>
      </c>
    </row>
    <row r="200" spans="1:13" x14ac:dyDescent="0.35">
      <c r="A200" s="23" t="str">
        <f>B177&amp;C177&amp;D200</f>
        <v>DISTRIBUCION VOLUMEN X CRITERIO (kg ó litros)TotalAlimentacionALTA Y MEDIA ALTA</v>
      </c>
      <c r="B200" s="23">
        <v>0</v>
      </c>
      <c r="C200" s="23">
        <v>0</v>
      </c>
      <c r="D200" s="24" t="s">
        <v>97</v>
      </c>
      <c r="E200" s="24">
        <v>28.230509147780538</v>
      </c>
      <c r="F200" s="24">
        <v>30.087300689443708</v>
      </c>
      <c r="G200" s="24">
        <v>28.05057279273651</v>
      </c>
      <c r="H200" s="24">
        <v>28.365448552720007</v>
      </c>
      <c r="I200" s="24">
        <v>28.022447958286474</v>
      </c>
      <c r="J200" s="24">
        <v>27.106493860188905</v>
      </c>
      <c r="K200" s="24">
        <v>26.657956128690873</v>
      </c>
      <c r="L200" s="24">
        <v>26.081947409654692</v>
      </c>
      <c r="M200" s="90">
        <v>26.592357735538712</v>
      </c>
    </row>
    <row r="201" spans="1:13" x14ac:dyDescent="0.35">
      <c r="A201" s="23" t="str">
        <f>B177&amp;C177&amp;D201</f>
        <v>DISTRIBUCION VOLUMEN X CRITERIO (kg ó litros)TotalAlimentacionMEDIA</v>
      </c>
      <c r="B201" s="23">
        <v>0</v>
      </c>
      <c r="C201" s="23">
        <v>0</v>
      </c>
      <c r="D201" s="24" t="s">
        <v>98</v>
      </c>
      <c r="E201" s="24">
        <v>31.048503420869601</v>
      </c>
      <c r="F201" s="24">
        <v>31.213546875378473</v>
      </c>
      <c r="G201" s="24">
        <v>31.800774387906504</v>
      </c>
      <c r="H201" s="24">
        <v>30.658110831062029</v>
      </c>
      <c r="I201" s="24">
        <v>32.591117628617852</v>
      </c>
      <c r="J201" s="24">
        <v>32.396932467681196</v>
      </c>
      <c r="K201" s="24">
        <v>32.989291491084487</v>
      </c>
      <c r="L201" s="24">
        <v>33.609794673395982</v>
      </c>
      <c r="M201" s="90">
        <v>32.67100745825028</v>
      </c>
    </row>
    <row r="202" spans="1:13" x14ac:dyDescent="0.35">
      <c r="A202" s="23" t="str">
        <f>B177&amp;C177&amp;D202</f>
        <v>DISTRIBUCION VOLUMEN X CRITERIO (kg ó litros)TotalAlimentacionMEDIA BAJA</v>
      </c>
      <c r="B202" s="23">
        <v>0</v>
      </c>
      <c r="C202" s="23">
        <v>0</v>
      </c>
      <c r="D202" s="24" t="s">
        <v>99</v>
      </c>
      <c r="E202" s="24">
        <v>23.773327769826434</v>
      </c>
      <c r="F202" s="24">
        <v>22.848112174716309</v>
      </c>
      <c r="G202" s="24">
        <v>23.449341651920065</v>
      </c>
      <c r="H202" s="24">
        <v>24.27569251720805</v>
      </c>
      <c r="I202" s="24">
        <v>22.690486464508684</v>
      </c>
      <c r="J202" s="24">
        <v>23.380922954261834</v>
      </c>
      <c r="K202" s="24">
        <v>23.316540350446942</v>
      </c>
      <c r="L202" s="24">
        <v>23.489912825149034</v>
      </c>
      <c r="M202" s="90">
        <v>24.522439020541675</v>
      </c>
    </row>
    <row r="203" spans="1:13" x14ac:dyDescent="0.35">
      <c r="A203" s="23" t="str">
        <f>B177&amp;C177&amp;D203</f>
        <v>DISTRIBUCION VOLUMEN X CRITERIO (kg ó litros)TotalAlimentacionBAJA</v>
      </c>
      <c r="B203" s="23">
        <v>0</v>
      </c>
      <c r="C203" s="23">
        <v>0</v>
      </c>
      <c r="D203" s="24" t="s">
        <v>100</v>
      </c>
      <c r="E203" s="25">
        <v>16.947660058696687</v>
      </c>
      <c r="F203" s="25">
        <v>15.851037456086098</v>
      </c>
      <c r="G203" s="24">
        <v>16.699309619798338</v>
      </c>
      <c r="H203" s="24">
        <v>16.700747461371719</v>
      </c>
      <c r="I203" s="24">
        <v>16.6959492216405</v>
      </c>
      <c r="J203" s="24">
        <v>17.115657688462306</v>
      </c>
      <c r="K203" s="24">
        <v>17.036213522106006</v>
      </c>
      <c r="L203" s="24">
        <v>16.818345302578429</v>
      </c>
      <c r="M203" s="90">
        <v>16.214196600175836</v>
      </c>
    </row>
    <row r="204" spans="1:13" x14ac:dyDescent="0.35">
      <c r="A204" s="23" t="str">
        <f>B177&amp;C177&amp;D204</f>
        <v>DISTRIBUCION VOLUMEN X CRITERIO (kg ó litros)TotalAlimentacionHOMBRE</v>
      </c>
      <c r="B204" s="23">
        <v>0</v>
      </c>
      <c r="C204" s="23">
        <v>0</v>
      </c>
      <c r="D204" s="24" t="s">
        <v>101</v>
      </c>
      <c r="E204" s="24">
        <v>52.553920283400998</v>
      </c>
      <c r="F204" s="24">
        <v>53.715361775980398</v>
      </c>
      <c r="G204" s="24">
        <v>54.530054830755894</v>
      </c>
      <c r="H204" s="24">
        <v>54.486750930924124</v>
      </c>
      <c r="I204" s="24">
        <v>54.559501013415023</v>
      </c>
      <c r="J204" s="24">
        <v>53.511436972941461</v>
      </c>
      <c r="K204" s="24">
        <v>53.232544968435199</v>
      </c>
      <c r="L204" s="24">
        <v>53.70831739503766</v>
      </c>
      <c r="M204" s="90">
        <v>55.005132859748954</v>
      </c>
    </row>
    <row r="205" spans="1:13" x14ac:dyDescent="0.35">
      <c r="A205" s="23" t="str">
        <f>B177&amp;C177&amp;D205</f>
        <v>DISTRIBUCION VOLUMEN X CRITERIO (kg ó litros)TotalAlimentacionMUJER</v>
      </c>
      <c r="B205" s="23">
        <v>0</v>
      </c>
      <c r="C205" s="23">
        <v>0</v>
      </c>
      <c r="D205" s="24" t="s">
        <v>102</v>
      </c>
      <c r="E205" s="24">
        <v>47.446079920138942</v>
      </c>
      <c r="F205" s="24">
        <v>46.284634624499368</v>
      </c>
      <c r="G205" s="24">
        <v>45.469947003544199</v>
      </c>
      <c r="H205" s="24">
        <v>45.513246452415963</v>
      </c>
      <c r="I205" s="24">
        <v>45.440497088821346</v>
      </c>
      <c r="J205" s="24">
        <v>46.488568474098116</v>
      </c>
      <c r="K205" s="24">
        <v>46.76745375161326</v>
      </c>
      <c r="L205" s="24">
        <v>46.291683798980955</v>
      </c>
      <c r="M205" s="90">
        <v>44.99486616115496</v>
      </c>
    </row>
    <row r="206" spans="1:13" x14ac:dyDescent="0.35">
      <c r="A206" s="23" t="str">
        <f>B177&amp;C206&amp;D206</f>
        <v>DISTRIBUCION VOLUMEN X CRITERIO (kg ó litros).T.Alimentos TOTAL INGT.ESPAÑA</v>
      </c>
      <c r="B206" s="23">
        <v>0</v>
      </c>
      <c r="C206" s="23" t="s">
        <v>48</v>
      </c>
      <c r="D206" s="24" t="s">
        <v>49</v>
      </c>
      <c r="E206" s="24">
        <v>100</v>
      </c>
      <c r="F206" s="24">
        <v>100</v>
      </c>
      <c r="G206" s="24">
        <v>100</v>
      </c>
      <c r="H206" s="24">
        <v>100</v>
      </c>
      <c r="I206" s="24">
        <v>100</v>
      </c>
      <c r="J206" s="24">
        <v>100</v>
      </c>
      <c r="K206" s="24">
        <v>100</v>
      </c>
      <c r="L206" s="24">
        <v>100</v>
      </c>
      <c r="M206" s="90">
        <v>100</v>
      </c>
    </row>
    <row r="207" spans="1:13" x14ac:dyDescent="0.35">
      <c r="A207" s="23" t="str">
        <f>B177&amp;C206&amp;D207</f>
        <v>DISTRIBUCION VOLUMEN X CRITERIO (kg ó litros).T.Alimentos TOTAL INGBCN AM</v>
      </c>
      <c r="B207" s="23">
        <v>0</v>
      </c>
      <c r="C207" s="23">
        <v>0</v>
      </c>
      <c r="D207" s="25" t="s">
        <v>53</v>
      </c>
      <c r="E207" s="25">
        <v>10.066645690234459</v>
      </c>
      <c r="F207" s="24">
        <v>9.1627448231214998</v>
      </c>
      <c r="G207" s="25">
        <v>8.4494543264694055</v>
      </c>
      <c r="H207" s="24">
        <v>9.4383081750144378</v>
      </c>
      <c r="I207" s="25">
        <v>10.89411954789075</v>
      </c>
      <c r="J207" s="25">
        <v>9.3444758917595738</v>
      </c>
      <c r="K207" s="25">
        <v>7.8059280041334329</v>
      </c>
      <c r="L207" s="24">
        <v>8.7066900497506818</v>
      </c>
      <c r="M207" s="90">
        <v>9.1952292265055053</v>
      </c>
    </row>
    <row r="208" spans="1:13" x14ac:dyDescent="0.35">
      <c r="A208" s="23" t="str">
        <f>B177&amp;C206&amp;D208</f>
        <v>DISTRIBUCION VOLUMEN X CRITERIO (kg ó litros).T.Alimentos TOTAL INGREST.CAT ARAGON</v>
      </c>
      <c r="B208" s="23">
        <v>0</v>
      </c>
      <c r="C208" s="23">
        <v>0</v>
      </c>
      <c r="D208" s="25" t="s">
        <v>58</v>
      </c>
      <c r="E208" s="25">
        <v>10.257078938752253</v>
      </c>
      <c r="F208" s="24">
        <v>12.064700107902144</v>
      </c>
      <c r="G208" s="24">
        <v>12.042762076358372</v>
      </c>
      <c r="H208" s="24">
        <v>10.726249013332307</v>
      </c>
      <c r="I208" s="24">
        <v>10.529202568844392</v>
      </c>
      <c r="J208" s="25">
        <v>11.51278517504292</v>
      </c>
      <c r="K208" s="24">
        <v>12.055739931876792</v>
      </c>
      <c r="L208" s="25">
        <v>12.095308249462697</v>
      </c>
      <c r="M208" s="90">
        <v>12.477711968362026</v>
      </c>
    </row>
    <row r="209" spans="1:13" x14ac:dyDescent="0.35">
      <c r="A209" s="23" t="str">
        <f>B177&amp;C206&amp;D209</f>
        <v>DISTRIBUCION VOLUMEN X CRITERIO (kg ó litros).T.Alimentos TOTAL INGLEVANTE</v>
      </c>
      <c r="B209" s="23">
        <v>0</v>
      </c>
      <c r="C209" s="23">
        <v>0</v>
      </c>
      <c r="D209" s="25" t="s">
        <v>62</v>
      </c>
      <c r="E209" s="24">
        <v>17.000713588191012</v>
      </c>
      <c r="F209" s="24">
        <v>16.888892916384332</v>
      </c>
      <c r="G209" s="24">
        <v>15.894041748781977</v>
      </c>
      <c r="H209" s="24">
        <v>16.052342758331079</v>
      </c>
      <c r="I209" s="24">
        <v>16.400785152783815</v>
      </c>
      <c r="J209" s="24">
        <v>16.020718181415077</v>
      </c>
      <c r="K209" s="25">
        <v>16.081183692202121</v>
      </c>
      <c r="L209" s="24">
        <v>15.956840474051779</v>
      </c>
      <c r="M209" s="90">
        <v>16.039814317075166</v>
      </c>
    </row>
    <row r="210" spans="1:13" x14ac:dyDescent="0.35">
      <c r="A210" s="23" t="str">
        <f>B177&amp;C206&amp;D210</f>
        <v>DISTRIBUCION VOLUMEN X CRITERIO (kg ó litros).T.Alimentos TOTAL INGANDALUCIA</v>
      </c>
      <c r="B210" s="23">
        <v>0</v>
      </c>
      <c r="C210" s="23">
        <v>0</v>
      </c>
      <c r="D210" s="24" t="s">
        <v>66</v>
      </c>
      <c r="E210" s="24">
        <v>19.555365043894486</v>
      </c>
      <c r="F210" s="24">
        <v>19.512767909195656</v>
      </c>
      <c r="G210" s="24">
        <v>19.169009514717519</v>
      </c>
      <c r="H210" s="24">
        <v>19.685442507249661</v>
      </c>
      <c r="I210" s="24">
        <v>20.040117025037762</v>
      </c>
      <c r="J210" s="24">
        <v>19.244872314753181</v>
      </c>
      <c r="K210" s="24">
        <v>20.100459748967619</v>
      </c>
      <c r="L210" s="24">
        <v>19.390185812307273</v>
      </c>
      <c r="M210" s="90">
        <v>18.508691104858414</v>
      </c>
    </row>
    <row r="211" spans="1:13" x14ac:dyDescent="0.35">
      <c r="A211" s="23" t="str">
        <f>B177&amp;C206&amp;D211</f>
        <v>DISTRIBUCION VOLUMEN X CRITERIO (kg ó litros).T.Alimentos TOTAL INGMDD AM</v>
      </c>
      <c r="B211" s="23">
        <v>0</v>
      </c>
      <c r="C211" s="23">
        <v>0</v>
      </c>
      <c r="D211" s="25" t="s">
        <v>70</v>
      </c>
      <c r="E211" s="24">
        <v>18.524894930271451</v>
      </c>
      <c r="F211" s="24">
        <v>17.834796328724284</v>
      </c>
      <c r="G211" s="24">
        <v>18.695144676699929</v>
      </c>
      <c r="H211" s="24">
        <v>19.472124463642988</v>
      </c>
      <c r="I211" s="24">
        <v>17.958421332810953</v>
      </c>
      <c r="J211" s="25">
        <v>18.549089761464749</v>
      </c>
      <c r="K211" s="24">
        <v>19.148062729932462</v>
      </c>
      <c r="L211" s="24">
        <v>16.830579481507328</v>
      </c>
      <c r="M211" s="90">
        <v>17.621726202745425</v>
      </c>
    </row>
    <row r="212" spans="1:13" x14ac:dyDescent="0.35">
      <c r="A212" s="23" t="str">
        <f>B177&amp;C206&amp;D212</f>
        <v>DISTRIBUCION VOLUMEN X CRITERIO (kg ó litros).T.Alimentos TOTAL INGRTO CENTRO</v>
      </c>
      <c r="B212" s="23">
        <v>0</v>
      </c>
      <c r="C212" s="23">
        <v>0</v>
      </c>
      <c r="D212" s="24" t="s">
        <v>73</v>
      </c>
      <c r="E212" s="25">
        <v>8.12863418069864</v>
      </c>
      <c r="F212" s="24">
        <v>8.5038556737146038</v>
      </c>
      <c r="G212" s="24">
        <v>9.3735044716202296</v>
      </c>
      <c r="H212" s="24">
        <v>8.6049980423450556</v>
      </c>
      <c r="I212" s="24">
        <v>8.5158783151172663</v>
      </c>
      <c r="J212" s="24">
        <v>8.1805766817562429</v>
      </c>
      <c r="K212" s="24">
        <v>8.3942640083904543</v>
      </c>
      <c r="L212" s="24">
        <v>9.7985699705239604</v>
      </c>
      <c r="M212" s="90">
        <v>9.3720297288406869</v>
      </c>
    </row>
    <row r="213" spans="1:13" x14ac:dyDescent="0.35">
      <c r="A213" s="23" t="str">
        <f>B177&amp;C206&amp;D213</f>
        <v>DISTRIBUCION VOLUMEN X CRITERIO (kg ó litros).T.Alimentos TOTAL INGNORTE-CENTRO</v>
      </c>
      <c r="B213" s="23">
        <v>0</v>
      </c>
      <c r="C213" s="23">
        <v>0</v>
      </c>
      <c r="D213" s="25" t="s">
        <v>76</v>
      </c>
      <c r="E213" s="25">
        <v>10.787395865086639</v>
      </c>
      <c r="F213" s="24">
        <v>9.3588840053993323</v>
      </c>
      <c r="G213" s="25">
        <v>10.27173381744495</v>
      </c>
      <c r="H213" s="25">
        <v>8.8806642167223195</v>
      </c>
      <c r="I213" s="25">
        <v>7.9518331248544492</v>
      </c>
      <c r="J213" s="24">
        <v>9.1797071590325885</v>
      </c>
      <c r="K213" s="25">
        <v>8.3917467543257871</v>
      </c>
      <c r="L213" s="25">
        <v>9.0730177615002372</v>
      </c>
      <c r="M213" s="90">
        <v>6.8877909059336666</v>
      </c>
    </row>
    <row r="214" spans="1:13" x14ac:dyDescent="0.35">
      <c r="A214" s="23" t="str">
        <f>B177&amp;C206&amp;D214</f>
        <v>DISTRIBUCION VOLUMEN X CRITERIO (kg ó litros).T.Alimentos TOTAL INGNOROESTE</v>
      </c>
      <c r="B214" s="23">
        <v>0</v>
      </c>
      <c r="C214" s="23">
        <v>0</v>
      </c>
      <c r="D214" s="25" t="s">
        <v>78</v>
      </c>
      <c r="E214" s="25">
        <v>5.6792734074903404</v>
      </c>
      <c r="F214" s="24">
        <v>6.6733620244304497</v>
      </c>
      <c r="G214" s="24">
        <v>6.1043516705646717</v>
      </c>
      <c r="H214" s="24">
        <v>7.1398700353463411</v>
      </c>
      <c r="I214" s="24">
        <v>7.7096449649245127</v>
      </c>
      <c r="J214" s="24">
        <v>7.9677784232276059</v>
      </c>
      <c r="K214" s="24">
        <v>8.0226168966761424</v>
      </c>
      <c r="L214" s="25">
        <v>8.1488111282078624</v>
      </c>
      <c r="M214" s="90">
        <v>9.8970057294618989</v>
      </c>
    </row>
    <row r="215" spans="1:13" x14ac:dyDescent="0.35">
      <c r="A215" s="23" t="str">
        <f>B177&amp;C206&amp;D215</f>
        <v>DISTRIBUCION VOLUMEN X CRITERIO (kg ó litros).T.Alimentos TOTAL ING&lt;2MIL</v>
      </c>
      <c r="B215" s="23">
        <v>0</v>
      </c>
      <c r="C215" s="23">
        <v>0</v>
      </c>
      <c r="D215" s="25" t="s">
        <v>81</v>
      </c>
      <c r="E215" s="25">
        <v>2.6738860707276615</v>
      </c>
      <c r="F215" s="25">
        <v>3.0397989811729023</v>
      </c>
      <c r="G215" s="25">
        <v>3.2540808443933402</v>
      </c>
      <c r="H215" s="25">
        <v>2.9657504044045</v>
      </c>
      <c r="I215" s="25">
        <v>2.8271556141232042</v>
      </c>
      <c r="J215" s="25">
        <v>3.3186331287655837</v>
      </c>
      <c r="K215" s="25">
        <v>2.8274026138038937</v>
      </c>
      <c r="L215" s="25">
        <v>3.610017417621088</v>
      </c>
      <c r="M215" s="90">
        <v>3.3843843873779167</v>
      </c>
    </row>
    <row r="216" spans="1:13" x14ac:dyDescent="0.35">
      <c r="A216" s="23" t="str">
        <f>B177&amp;C206&amp;D216</f>
        <v>DISTRIBUCION VOLUMEN X CRITERIO (kg ó litros).T.Alimentos TOTAL ING2-5MIL</v>
      </c>
      <c r="B216" s="23">
        <v>0</v>
      </c>
      <c r="C216" s="23">
        <v>0</v>
      </c>
      <c r="D216" s="25" t="s">
        <v>84</v>
      </c>
      <c r="E216" s="25">
        <v>6.8402790979206332</v>
      </c>
      <c r="F216" s="25">
        <v>6.5121520555518213</v>
      </c>
      <c r="G216" s="25">
        <v>5.9492773987901799</v>
      </c>
      <c r="H216" s="25">
        <v>6.8811663778817529</v>
      </c>
      <c r="I216" s="25">
        <v>6.6730973243872409</v>
      </c>
      <c r="J216" s="25">
        <v>6.4499055199263546</v>
      </c>
      <c r="K216" s="25">
        <v>8.0500876979041642</v>
      </c>
      <c r="L216" s="25">
        <v>7.3452993539523783</v>
      </c>
      <c r="M216" s="90">
        <v>5.3467354499139068</v>
      </c>
    </row>
    <row r="217" spans="1:13" x14ac:dyDescent="0.35">
      <c r="A217" s="23" t="str">
        <f>B177&amp;C206&amp;D217</f>
        <v>DISTRIBUCION VOLUMEN X CRITERIO (kg ó litros).T.Alimentos TOTAL ING5-10MIL</v>
      </c>
      <c r="B217" s="23">
        <v>0</v>
      </c>
      <c r="C217" s="23">
        <v>0</v>
      </c>
      <c r="D217" s="25" t="s">
        <v>85</v>
      </c>
      <c r="E217" s="25">
        <v>7.2812462723119529</v>
      </c>
      <c r="F217" s="25">
        <v>8.5119791910559019</v>
      </c>
      <c r="G217" s="24">
        <v>7.3235784264496422</v>
      </c>
      <c r="H217" s="25">
        <v>6.6659657621258193</v>
      </c>
      <c r="I217" s="25">
        <v>6.9228217584976699</v>
      </c>
      <c r="J217" s="25">
        <v>7.7744763175892944</v>
      </c>
      <c r="K217" s="25">
        <v>7.6190876744664529</v>
      </c>
      <c r="L217" s="25">
        <v>7.6277277112886619</v>
      </c>
      <c r="M217" s="90">
        <v>7.7573275196444555</v>
      </c>
    </row>
    <row r="218" spans="1:13" x14ac:dyDescent="0.35">
      <c r="A218" s="23" t="str">
        <f>B177&amp;C206&amp;D218</f>
        <v>DISTRIBUCION VOLUMEN X CRITERIO (kg ó litros).T.Alimentos TOTAL ING10-30MIL</v>
      </c>
      <c r="B218" s="23">
        <v>0</v>
      </c>
      <c r="C218" s="23">
        <v>0</v>
      </c>
      <c r="D218" s="24" t="s">
        <v>86</v>
      </c>
      <c r="E218" s="24">
        <v>16.290111108638364</v>
      </c>
      <c r="F218" s="24">
        <v>17.937020907932368</v>
      </c>
      <c r="G218" s="24">
        <v>18.67628169117296</v>
      </c>
      <c r="H218" s="24">
        <v>16.169246602869826</v>
      </c>
      <c r="I218" s="24">
        <v>16.250912180759883</v>
      </c>
      <c r="J218" s="24">
        <v>15.868967444444337</v>
      </c>
      <c r="K218" s="24">
        <v>16.036015444542244</v>
      </c>
      <c r="L218" s="24">
        <v>16.949875593203771</v>
      </c>
      <c r="M218" s="90">
        <v>18.093909382073896</v>
      </c>
    </row>
    <row r="219" spans="1:13" x14ac:dyDescent="0.35">
      <c r="A219" s="23" t="str">
        <f>B177&amp;C206&amp;D219</f>
        <v>DISTRIBUCION VOLUMEN X CRITERIO (kg ó litros).T.Alimentos TOTAL ING30-100MIL</v>
      </c>
      <c r="B219" s="23">
        <v>0</v>
      </c>
      <c r="C219" s="23">
        <v>0</v>
      </c>
      <c r="D219" s="24" t="s">
        <v>87</v>
      </c>
      <c r="E219" s="24">
        <v>21.300445611448616</v>
      </c>
      <c r="F219" s="24">
        <v>21.908506332248677</v>
      </c>
      <c r="G219" s="24">
        <v>21.103483653957106</v>
      </c>
      <c r="H219" s="24">
        <v>21.984840143417756</v>
      </c>
      <c r="I219" s="24">
        <v>23.624455838565449</v>
      </c>
      <c r="J219" s="24">
        <v>22.017570225494946</v>
      </c>
      <c r="K219" s="24">
        <v>22.236282649011883</v>
      </c>
      <c r="L219" s="24">
        <v>21.500461957972082</v>
      </c>
      <c r="M219" s="90">
        <v>20.856429660830575</v>
      </c>
    </row>
    <row r="220" spans="1:13" x14ac:dyDescent="0.35">
      <c r="A220" s="23" t="str">
        <f>B177&amp;C206&amp;D220</f>
        <v>DISTRIBUCION VOLUMEN X CRITERIO (kg ó litros).T.Alimentos TOTAL ING100-200MIL</v>
      </c>
      <c r="B220" s="23">
        <v>0</v>
      </c>
      <c r="C220" s="23">
        <v>0</v>
      </c>
      <c r="D220" s="25" t="s">
        <v>88</v>
      </c>
      <c r="E220" s="24">
        <v>9.5250771305226696</v>
      </c>
      <c r="F220" s="24">
        <v>9.9678116718293879</v>
      </c>
      <c r="G220" s="24">
        <v>10.05002586009838</v>
      </c>
      <c r="H220" s="24">
        <v>10.350836762504349</v>
      </c>
      <c r="I220" s="24">
        <v>10.024055812069435</v>
      </c>
      <c r="J220" s="24">
        <v>10.577655274931038</v>
      </c>
      <c r="K220" s="24">
        <v>9.3077945610256627</v>
      </c>
      <c r="L220" s="24">
        <v>9.5318302384682951</v>
      </c>
      <c r="M220" s="90">
        <v>9.4002677606922678</v>
      </c>
    </row>
    <row r="221" spans="1:13" x14ac:dyDescent="0.35">
      <c r="A221" s="23" t="str">
        <f>B177&amp;C206&amp;D221</f>
        <v>DISTRIBUCION VOLUMEN X CRITERIO (kg ó litros).T.Alimentos TOTAL ING200-500MIL</v>
      </c>
      <c r="B221" s="23">
        <v>0</v>
      </c>
      <c r="C221" s="23">
        <v>0</v>
      </c>
      <c r="D221" s="25" t="s">
        <v>89</v>
      </c>
      <c r="E221" s="24">
        <v>14.689110779721274</v>
      </c>
      <c r="F221" s="24">
        <v>13.537236293164762</v>
      </c>
      <c r="G221" s="24">
        <v>13.27035407965948</v>
      </c>
      <c r="H221" s="24">
        <v>14.024680299634937</v>
      </c>
      <c r="I221" s="24">
        <v>15.61106690073597</v>
      </c>
      <c r="J221" s="24">
        <v>14.670843695856792</v>
      </c>
      <c r="K221" s="24">
        <v>13.929091894500964</v>
      </c>
      <c r="L221" s="24">
        <v>14.433959600872646</v>
      </c>
      <c r="M221" s="90">
        <v>15.27022516286069</v>
      </c>
    </row>
    <row r="222" spans="1:13" x14ac:dyDescent="0.35">
      <c r="A222" s="23" t="str">
        <f>B177&amp;C206&amp;D222</f>
        <v>DISTRIBUCION VOLUMEN X CRITERIO (kg ó litros).T.Alimentos TOTAL ING&gt;500MIL</v>
      </c>
      <c r="B222" s="23">
        <v>0</v>
      </c>
      <c r="C222" s="23">
        <v>0</v>
      </c>
      <c r="D222" s="24" t="s">
        <v>90</v>
      </c>
      <c r="E222" s="24">
        <v>21.399847376688214</v>
      </c>
      <c r="F222" s="24">
        <v>18.585498588497064</v>
      </c>
      <c r="G222" s="24">
        <v>20.372919530681877</v>
      </c>
      <c r="H222" s="24">
        <v>20.957513318631069</v>
      </c>
      <c r="I222" s="24">
        <v>18.066437187677511</v>
      </c>
      <c r="J222" s="24">
        <v>19.321952054462002</v>
      </c>
      <c r="K222" s="24">
        <v>19.994238544478275</v>
      </c>
      <c r="L222" s="24">
        <v>19.000831360832933</v>
      </c>
      <c r="M222" s="90">
        <v>19.890719318026822</v>
      </c>
    </row>
    <row r="223" spans="1:13" x14ac:dyDescent="0.35">
      <c r="A223" s="23" t="str">
        <f>B177&amp;C206&amp;D223</f>
        <v>DISTRIBUCION VOLUMEN X CRITERIO (kg ó litros).T.Alimentos TOTAL INGDE 15 A 19 AÑOS</v>
      </c>
      <c r="B223" s="23">
        <v>0</v>
      </c>
      <c r="C223" s="23">
        <v>0</v>
      </c>
      <c r="D223" s="25" t="s">
        <v>91</v>
      </c>
      <c r="E223" s="25">
        <v>2.9498696147233288</v>
      </c>
      <c r="F223" s="25">
        <v>1.9133511232169023</v>
      </c>
      <c r="G223" s="25">
        <v>2.160640367620648</v>
      </c>
      <c r="H223" s="25">
        <v>2.3992060968642761</v>
      </c>
      <c r="I223" s="25">
        <v>2.9513289886846605</v>
      </c>
      <c r="J223" s="25">
        <v>2.3696426294554596</v>
      </c>
      <c r="K223" s="25">
        <v>2.1092869938990204</v>
      </c>
      <c r="L223" s="25">
        <v>3.3393938995874199</v>
      </c>
      <c r="M223" s="90">
        <v>3.1640171664917163</v>
      </c>
    </row>
    <row r="224" spans="1:13" x14ac:dyDescent="0.35">
      <c r="A224" s="23" t="str">
        <f>B177&amp;C206&amp;D224</f>
        <v>DISTRIBUCION VOLUMEN X CRITERIO (kg ó litros).T.Alimentos TOTAL INGDE 20 A 24 AÑOS</v>
      </c>
      <c r="B224" s="23">
        <v>0</v>
      </c>
      <c r="C224" s="23">
        <v>0</v>
      </c>
      <c r="D224" s="25" t="s">
        <v>92</v>
      </c>
      <c r="E224" s="25">
        <v>3.7602390986534595</v>
      </c>
      <c r="F224" s="25">
        <v>2.9913425663824289</v>
      </c>
      <c r="G224" s="25">
        <v>3.5692436491309536</v>
      </c>
      <c r="H224" s="25">
        <v>3.803679693164526</v>
      </c>
      <c r="I224" s="25">
        <v>2.6151832036584066</v>
      </c>
      <c r="J224" s="25">
        <v>2.8916188958940658</v>
      </c>
      <c r="K224" s="25">
        <v>2.7673635882884637</v>
      </c>
      <c r="L224" s="25">
        <v>3.1694747872198072</v>
      </c>
      <c r="M224" s="90">
        <v>2.1248875233545674</v>
      </c>
    </row>
    <row r="225" spans="1:13" x14ac:dyDescent="0.35">
      <c r="A225" s="23" t="str">
        <f>B177&amp;C206&amp;D225</f>
        <v>DISTRIBUCION VOLUMEN X CRITERIO (kg ó litros).T.Alimentos TOTAL INGDE 25 A 34 AÑOS</v>
      </c>
      <c r="B225" s="23">
        <v>0</v>
      </c>
      <c r="C225" s="23">
        <v>0</v>
      </c>
      <c r="D225" s="24" t="s">
        <v>93</v>
      </c>
      <c r="E225" s="24">
        <v>11.328583215885562</v>
      </c>
      <c r="F225" s="24">
        <v>10.469321540644227</v>
      </c>
      <c r="G225" s="24">
        <v>12.171326885526963</v>
      </c>
      <c r="H225" s="24">
        <v>11.925755783899312</v>
      </c>
      <c r="I225" s="24">
        <v>9.8491613738333967</v>
      </c>
      <c r="J225" s="24">
        <v>11.256460773981114</v>
      </c>
      <c r="K225" s="24">
        <v>13.047136611659296</v>
      </c>
      <c r="L225" s="24">
        <v>11.645576957778353</v>
      </c>
      <c r="M225" s="90">
        <v>11.169230910500842</v>
      </c>
    </row>
    <row r="226" spans="1:13" x14ac:dyDescent="0.35">
      <c r="A226" s="23" t="str">
        <f>B177&amp;C206&amp;D226</f>
        <v>DISTRIBUCION VOLUMEN X CRITERIO (kg ó litros).T.Alimentos TOTAL INGDE 35 A 49 AÑOS</v>
      </c>
      <c r="B226" s="23">
        <v>0</v>
      </c>
      <c r="C226" s="23">
        <v>0</v>
      </c>
      <c r="D226" s="24" t="s">
        <v>94</v>
      </c>
      <c r="E226" s="24">
        <v>28.568401491499124</v>
      </c>
      <c r="F226" s="24">
        <v>27.808673386166983</v>
      </c>
      <c r="G226" s="24">
        <v>28.878090469447699</v>
      </c>
      <c r="H226" s="24">
        <v>27.772584178780214</v>
      </c>
      <c r="I226" s="24">
        <v>28.830136991005283</v>
      </c>
      <c r="J226" s="24">
        <v>28.305891316894709</v>
      </c>
      <c r="K226" s="24">
        <v>28.999894622468876</v>
      </c>
      <c r="L226" s="24">
        <v>25.479256944467171</v>
      </c>
      <c r="M226" s="90">
        <v>26.70950821214711</v>
      </c>
    </row>
    <row r="227" spans="1:13" x14ac:dyDescent="0.35">
      <c r="A227" s="23" t="str">
        <f>B177&amp;C206&amp;D227</f>
        <v>DISTRIBUCION VOLUMEN X CRITERIO (kg ó litros).T.Alimentos TOTAL INGDE 50 A 59 AÑOS</v>
      </c>
      <c r="B227" s="23">
        <v>0</v>
      </c>
      <c r="C227" s="23">
        <v>0</v>
      </c>
      <c r="D227" s="24" t="s">
        <v>95</v>
      </c>
      <c r="E227" s="24">
        <v>25.927913506144602</v>
      </c>
      <c r="F227" s="24">
        <v>26.751862836467811</v>
      </c>
      <c r="G227" s="24">
        <v>26.511889020828995</v>
      </c>
      <c r="H227" s="24">
        <v>23.948853127073189</v>
      </c>
      <c r="I227" s="24">
        <v>25.55108189840572</v>
      </c>
      <c r="J227" s="24">
        <v>25.628975407904303</v>
      </c>
      <c r="K227" s="24">
        <v>25.690509843705144</v>
      </c>
      <c r="L227" s="24">
        <v>26.187283889347068</v>
      </c>
      <c r="M227" s="90">
        <v>26.539051876249321</v>
      </c>
    </row>
    <row r="228" spans="1:13" x14ac:dyDescent="0.35">
      <c r="A228" s="23" t="str">
        <f>B177&amp;C206&amp;D228</f>
        <v>DISTRIBUCION VOLUMEN X CRITERIO (kg ó litros).T.Alimentos TOTAL INGDE 60 A 75 AÑOS</v>
      </c>
      <c r="B228" s="23">
        <v>0</v>
      </c>
      <c r="C228" s="23">
        <v>0</v>
      </c>
      <c r="D228" s="25" t="s">
        <v>96</v>
      </c>
      <c r="E228" s="25">
        <v>27.464995091515192</v>
      </c>
      <c r="F228" s="24">
        <v>30.065451995043674</v>
      </c>
      <c r="G228" s="24">
        <v>26.708809030870249</v>
      </c>
      <c r="H228" s="24">
        <v>30.149921443539263</v>
      </c>
      <c r="I228" s="24">
        <v>30.203109440711913</v>
      </c>
      <c r="J228" s="24">
        <v>29.547414297817625</v>
      </c>
      <c r="K228" s="24">
        <v>27.385808657453985</v>
      </c>
      <c r="L228" s="24">
        <v>30.179015361847718</v>
      </c>
      <c r="M228" s="90">
        <v>30.293303430560336</v>
      </c>
    </row>
    <row r="229" spans="1:13" x14ac:dyDescent="0.35">
      <c r="A229" s="23" t="str">
        <f>B177&amp;C206&amp;D229</f>
        <v>DISTRIBUCION VOLUMEN X CRITERIO (kg ó litros).T.Alimentos TOTAL INGALTA Y MEDIA ALTA</v>
      </c>
      <c r="B229" s="23">
        <v>0</v>
      </c>
      <c r="C229" s="23">
        <v>0</v>
      </c>
      <c r="D229" s="24" t="s">
        <v>97</v>
      </c>
      <c r="E229" s="24">
        <v>29.878517951792904</v>
      </c>
      <c r="F229" s="24">
        <v>32.000895400263005</v>
      </c>
      <c r="G229" s="24">
        <v>29.158225277099426</v>
      </c>
      <c r="H229" s="24">
        <v>31.971372259755555</v>
      </c>
      <c r="I229" s="24">
        <v>29.673230289465337</v>
      </c>
      <c r="J229" s="24">
        <v>28.59757939369484</v>
      </c>
      <c r="K229" s="24">
        <v>27.377133968293293</v>
      </c>
      <c r="L229" s="24">
        <v>27.459688624651569</v>
      </c>
      <c r="M229" s="90">
        <v>27.349904342231635</v>
      </c>
    </row>
    <row r="230" spans="1:13" x14ac:dyDescent="0.35">
      <c r="A230" s="23" t="str">
        <f>B177&amp;C206&amp;D230</f>
        <v>DISTRIBUCION VOLUMEN X CRITERIO (kg ó litros).T.Alimentos TOTAL INGMEDIA</v>
      </c>
      <c r="B230" s="23">
        <v>0</v>
      </c>
      <c r="C230" s="23">
        <v>0</v>
      </c>
      <c r="D230" s="24" t="s">
        <v>98</v>
      </c>
      <c r="E230" s="24">
        <v>30.108628715798513</v>
      </c>
      <c r="F230" s="24">
        <v>29.695859568854026</v>
      </c>
      <c r="G230" s="24">
        <v>29.608828036757696</v>
      </c>
      <c r="H230" s="24">
        <v>28.691024411036715</v>
      </c>
      <c r="I230" s="24">
        <v>31.706984085955618</v>
      </c>
      <c r="J230" s="24">
        <v>30.402439858598544</v>
      </c>
      <c r="K230" s="24">
        <v>31.652437663765408</v>
      </c>
      <c r="L230" s="24">
        <v>32.506351777067962</v>
      </c>
      <c r="M230" s="90">
        <v>31.893111319342943</v>
      </c>
    </row>
    <row r="231" spans="1:13" x14ac:dyDescent="0.35">
      <c r="A231" s="23" t="str">
        <f>B177&amp;C206&amp;D231</f>
        <v>DISTRIBUCION VOLUMEN X CRITERIO (kg ó litros).T.Alimentos TOTAL INGMEDIA BAJA</v>
      </c>
      <c r="B231" s="23">
        <v>0</v>
      </c>
      <c r="C231" s="23">
        <v>0</v>
      </c>
      <c r="D231" s="24" t="s">
        <v>99</v>
      </c>
      <c r="E231" s="24">
        <v>23.248369938745647</v>
      </c>
      <c r="F231" s="24">
        <v>23.008734535054344</v>
      </c>
      <c r="G231" s="24">
        <v>24.6610454357861</v>
      </c>
      <c r="H231" s="24">
        <v>22.128043490827228</v>
      </c>
      <c r="I231" s="24">
        <v>20.672484342735672</v>
      </c>
      <c r="J231" s="24">
        <v>21.618429914161695</v>
      </c>
      <c r="K231" s="24">
        <v>22.338353029962736</v>
      </c>
      <c r="L231" s="24">
        <v>22.405661404803688</v>
      </c>
      <c r="M231" s="90">
        <v>23.369928104908151</v>
      </c>
    </row>
    <row r="232" spans="1:13" x14ac:dyDescent="0.35">
      <c r="A232" s="23" t="str">
        <f>B177&amp;C206&amp;D232</f>
        <v>DISTRIBUCION VOLUMEN X CRITERIO (kg ó litros).T.Alimentos TOTAL INGBAJA</v>
      </c>
      <c r="B232" s="23">
        <v>0</v>
      </c>
      <c r="C232" s="23">
        <v>0</v>
      </c>
      <c r="D232" s="25" t="s">
        <v>100</v>
      </c>
      <c r="E232" s="25">
        <v>16.764484542564631</v>
      </c>
      <c r="F232" s="24">
        <v>15.294514462027003</v>
      </c>
      <c r="G232" s="24">
        <v>16.571901883095336</v>
      </c>
      <c r="H232" s="24">
        <v>17.209559665717077</v>
      </c>
      <c r="I232" s="24">
        <v>17.94730303022385</v>
      </c>
      <c r="J232" s="24">
        <v>19.381555521634176</v>
      </c>
      <c r="K232" s="24">
        <v>18.632075506149466</v>
      </c>
      <c r="L232" s="24">
        <v>17.628299078848993</v>
      </c>
      <c r="M232" s="90">
        <v>17.387055825863591</v>
      </c>
    </row>
    <row r="233" spans="1:13" x14ac:dyDescent="0.35">
      <c r="A233" s="23" t="str">
        <f>B177&amp;C206&amp;D233</f>
        <v>DISTRIBUCION VOLUMEN X CRITERIO (kg ó litros).T.Alimentos TOTAL INGHOMBRE</v>
      </c>
      <c r="B233" s="23">
        <v>0</v>
      </c>
      <c r="C233" s="23">
        <v>0</v>
      </c>
      <c r="D233" s="24" t="s">
        <v>101</v>
      </c>
      <c r="E233" s="24">
        <v>45.50387275059704</v>
      </c>
      <c r="F233" s="24">
        <v>49.182169674688211</v>
      </c>
      <c r="G233" s="24">
        <v>49.071421704046848</v>
      </c>
      <c r="H233" s="24">
        <v>48.692001058047133</v>
      </c>
      <c r="I233" s="24">
        <v>48.536379178611583</v>
      </c>
      <c r="J233" s="24">
        <v>47.550666449243316</v>
      </c>
      <c r="K233" s="24">
        <v>47.284235745357613</v>
      </c>
      <c r="L233" s="24">
        <v>48.620638888424416</v>
      </c>
      <c r="M233" s="90">
        <v>50.838350135485022</v>
      </c>
    </row>
    <row r="234" spans="1:13" x14ac:dyDescent="0.35">
      <c r="A234" s="23" t="str">
        <f>B177&amp;C206&amp;D234</f>
        <v>DISTRIBUCION VOLUMEN X CRITERIO (kg ó litros).T.Alimentos TOTAL INGMUJER</v>
      </c>
      <c r="B234" s="23">
        <v>0</v>
      </c>
      <c r="C234" s="23">
        <v>0</v>
      </c>
      <c r="D234" s="24" t="s">
        <v>102</v>
      </c>
      <c r="E234" s="24">
        <v>54.496128732819024</v>
      </c>
      <c r="F234" s="24">
        <v>50.817832373149571</v>
      </c>
      <c r="G234" s="24">
        <v>50.928578610345973</v>
      </c>
      <c r="H234" s="24">
        <v>51.307997888499898</v>
      </c>
      <c r="I234" s="24">
        <v>51.463622635402317</v>
      </c>
      <c r="J234" s="24">
        <v>52.449335677270085</v>
      </c>
      <c r="K234" s="24">
        <v>52.715764514464766</v>
      </c>
      <c r="L234" s="24">
        <v>51.379364365007987</v>
      </c>
      <c r="M234" s="90">
        <v>49.161649922080827</v>
      </c>
    </row>
    <row r="235" spans="1:13" x14ac:dyDescent="0.35">
      <c r="A235" s="23" t="str">
        <f>B177&amp;C235&amp;D235</f>
        <v>DISTRIBUCION VOLUMEN X CRITERIO (kg ó litros)Total BebidasT.ESPAÑA</v>
      </c>
      <c r="B235" s="23">
        <v>0</v>
      </c>
      <c r="C235" s="23" t="s">
        <v>56</v>
      </c>
      <c r="D235" s="24" t="s">
        <v>49</v>
      </c>
      <c r="E235" s="24">
        <v>100</v>
      </c>
      <c r="F235" s="24">
        <v>100</v>
      </c>
      <c r="G235" s="24">
        <v>100</v>
      </c>
      <c r="H235" s="24">
        <v>100</v>
      </c>
      <c r="I235" s="24">
        <v>100</v>
      </c>
      <c r="J235" s="24">
        <v>100</v>
      </c>
      <c r="K235" s="24">
        <v>100</v>
      </c>
      <c r="L235" s="24">
        <v>100</v>
      </c>
      <c r="M235" s="90">
        <v>100</v>
      </c>
    </row>
    <row r="236" spans="1:13" x14ac:dyDescent="0.35">
      <c r="A236" s="23" t="str">
        <f>B177&amp;C235&amp;D236</f>
        <v>DISTRIBUCION VOLUMEN X CRITERIO (kg ó litros)Total BebidasBCN AM</v>
      </c>
      <c r="B236" s="23">
        <v>0</v>
      </c>
      <c r="C236" s="23">
        <v>0</v>
      </c>
      <c r="D236" s="24" t="s">
        <v>53</v>
      </c>
      <c r="E236" s="25">
        <v>9.2298993367053352</v>
      </c>
      <c r="F236" s="24">
        <v>8.1903559176269738</v>
      </c>
      <c r="G236" s="24">
        <v>7.8648781415527527</v>
      </c>
      <c r="H236" s="25">
        <v>8.5086120098457254</v>
      </c>
      <c r="I236" s="24">
        <v>8.2636452915114518</v>
      </c>
      <c r="J236" s="25">
        <v>8.8179040827961099</v>
      </c>
      <c r="K236" s="25">
        <v>9.0357688636348037</v>
      </c>
      <c r="L236" s="25">
        <v>9.8567522406853634</v>
      </c>
      <c r="M236" s="90">
        <v>8.5012114169176751</v>
      </c>
    </row>
    <row r="237" spans="1:13" x14ac:dyDescent="0.35">
      <c r="A237" s="23" t="str">
        <f>B177&amp;C235&amp;D237</f>
        <v>DISTRIBUCION VOLUMEN X CRITERIO (kg ó litros)Total BebidasREST.CAT ARAGON</v>
      </c>
      <c r="B237" s="23">
        <v>0</v>
      </c>
      <c r="C237" s="23">
        <v>0</v>
      </c>
      <c r="D237" s="25" t="s">
        <v>58</v>
      </c>
      <c r="E237" s="25">
        <v>12.17884558961039</v>
      </c>
      <c r="F237" s="24">
        <v>12.486483438895233</v>
      </c>
      <c r="G237" s="24">
        <v>12.307048979622106</v>
      </c>
      <c r="H237" s="24">
        <v>12.639633395259537</v>
      </c>
      <c r="I237" s="24">
        <v>12.305951351843698</v>
      </c>
      <c r="J237" s="24">
        <v>12.517421106868982</v>
      </c>
      <c r="K237" s="24">
        <v>11.674023000235506</v>
      </c>
      <c r="L237" s="24">
        <v>12.631364994835407</v>
      </c>
      <c r="M237" s="90">
        <v>13.133379763785882</v>
      </c>
    </row>
    <row r="238" spans="1:13" x14ac:dyDescent="0.35">
      <c r="A238" s="23" t="str">
        <f>B177&amp;C235&amp;D238</f>
        <v>DISTRIBUCION VOLUMEN X CRITERIO (kg ó litros)Total BebidasLEVANTE</v>
      </c>
      <c r="B238" s="23">
        <v>0</v>
      </c>
      <c r="C238" s="23">
        <v>0</v>
      </c>
      <c r="D238" s="24" t="s">
        <v>62</v>
      </c>
      <c r="E238" s="25">
        <v>14.566969956768967</v>
      </c>
      <c r="F238" s="24">
        <v>15.944145382560833</v>
      </c>
      <c r="G238" s="24">
        <v>16.057259716349122</v>
      </c>
      <c r="H238" s="24">
        <v>15.137977029223467</v>
      </c>
      <c r="I238" s="24">
        <v>14.383104535785355</v>
      </c>
      <c r="J238" s="24">
        <v>14.722363726049464</v>
      </c>
      <c r="K238" s="24">
        <v>14.990585028956914</v>
      </c>
      <c r="L238" s="24">
        <v>14.735913890169511</v>
      </c>
      <c r="M238" s="90">
        <v>13.813117635064806</v>
      </c>
    </row>
    <row r="239" spans="1:13" x14ac:dyDescent="0.35">
      <c r="A239" s="23" t="str">
        <f>B177&amp;C235&amp;D239</f>
        <v>DISTRIBUCION VOLUMEN X CRITERIO (kg ó litros)Total BebidasANDALUCIA</v>
      </c>
      <c r="B239" s="23">
        <v>0</v>
      </c>
      <c r="C239" s="23">
        <v>0</v>
      </c>
      <c r="D239" s="24" t="s">
        <v>66</v>
      </c>
      <c r="E239" s="24">
        <v>20.827767396373194</v>
      </c>
      <c r="F239" s="24">
        <v>20.654468087070573</v>
      </c>
      <c r="G239" s="24">
        <v>20.91394046407358</v>
      </c>
      <c r="H239" s="24">
        <v>20.762557710660133</v>
      </c>
      <c r="I239" s="24">
        <v>21.654797730999071</v>
      </c>
      <c r="J239" s="24">
        <v>20.705928233306462</v>
      </c>
      <c r="K239" s="24">
        <v>21.420611594346152</v>
      </c>
      <c r="L239" s="24">
        <v>19.316613022485956</v>
      </c>
      <c r="M239" s="90">
        <v>20.237692811857329</v>
      </c>
    </row>
    <row r="240" spans="1:13" x14ac:dyDescent="0.35">
      <c r="A240" s="23" t="str">
        <f>B177&amp;C235&amp;D240</f>
        <v>DISTRIBUCION VOLUMEN X CRITERIO (kg ó litros)Total BebidasMDD AM</v>
      </c>
      <c r="B240" s="23">
        <v>0</v>
      </c>
      <c r="C240" s="23">
        <v>0</v>
      </c>
      <c r="D240" s="24" t="s">
        <v>70</v>
      </c>
      <c r="E240" s="24">
        <v>13.362530227227893</v>
      </c>
      <c r="F240" s="24">
        <v>13.470507111400421</v>
      </c>
      <c r="G240" s="24">
        <v>13.676386797526016</v>
      </c>
      <c r="H240" s="24">
        <v>13.732486303174982</v>
      </c>
      <c r="I240" s="24">
        <v>13.767860574160132</v>
      </c>
      <c r="J240" s="24">
        <v>14.022733922272129</v>
      </c>
      <c r="K240" s="24">
        <v>13.035848086748626</v>
      </c>
      <c r="L240" s="24">
        <v>13.396909010986349</v>
      </c>
      <c r="M240" s="90">
        <v>13.592653196356363</v>
      </c>
    </row>
    <row r="241" spans="1:13" x14ac:dyDescent="0.35">
      <c r="A241" s="23" t="str">
        <f>B177&amp;C235&amp;D241</f>
        <v>DISTRIBUCION VOLUMEN X CRITERIO (kg ó litros)Total BebidasRTO CENTRO</v>
      </c>
      <c r="B241" s="23">
        <v>0</v>
      </c>
      <c r="C241" s="23">
        <v>0</v>
      </c>
      <c r="D241" s="24" t="s">
        <v>73</v>
      </c>
      <c r="E241" s="24">
        <v>10.243568060910452</v>
      </c>
      <c r="F241" s="24">
        <v>10.341852779954362</v>
      </c>
      <c r="G241" s="24">
        <v>9.7949375260559961</v>
      </c>
      <c r="H241" s="24">
        <v>9.7215338939244464</v>
      </c>
      <c r="I241" s="24">
        <v>9.3710012911119716</v>
      </c>
      <c r="J241" s="24">
        <v>9.4473468853440341</v>
      </c>
      <c r="K241" s="24">
        <v>9.5100658927304753</v>
      </c>
      <c r="L241" s="24">
        <v>8.4738336407989578</v>
      </c>
      <c r="M241" s="90">
        <v>8.7163108585776303</v>
      </c>
    </row>
    <row r="242" spans="1:13" x14ac:dyDescent="0.35">
      <c r="A242" s="23" t="str">
        <f>B177&amp;C235&amp;D242</f>
        <v>DISTRIBUCION VOLUMEN X CRITERIO (kg ó litros)Total BebidasNORTE-CENTRO</v>
      </c>
      <c r="B242" s="23">
        <v>0</v>
      </c>
      <c r="C242" s="23">
        <v>0</v>
      </c>
      <c r="D242" s="24" t="s">
        <v>76</v>
      </c>
      <c r="E242" s="25">
        <v>8.9810194345238337</v>
      </c>
      <c r="F242" s="24">
        <v>8.9243766843065142</v>
      </c>
      <c r="G242" s="24">
        <v>9.0069556222399285</v>
      </c>
      <c r="H242" s="24">
        <v>9.231287872189041</v>
      </c>
      <c r="I242" s="24">
        <v>9.6484102867654915</v>
      </c>
      <c r="J242" s="24">
        <v>9.7016936969353988</v>
      </c>
      <c r="K242" s="24">
        <v>9.8950885061492588</v>
      </c>
      <c r="L242" s="24">
        <v>9.9538564742685605</v>
      </c>
      <c r="M242" s="90">
        <v>8.9824911558756284</v>
      </c>
    </row>
    <row r="243" spans="1:13" x14ac:dyDescent="0.35">
      <c r="A243" s="23" t="str">
        <f>B177&amp;C235&amp;D243</f>
        <v>DISTRIBUCION VOLUMEN X CRITERIO (kg ó litros)Total BebidasNOROESTE</v>
      </c>
      <c r="B243" s="23">
        <v>0</v>
      </c>
      <c r="C243" s="23">
        <v>0</v>
      </c>
      <c r="D243" s="24" t="s">
        <v>78</v>
      </c>
      <c r="E243" s="25">
        <v>10.609401289867314</v>
      </c>
      <c r="F243" s="24">
        <v>9.9878042389518509</v>
      </c>
      <c r="G243" s="24">
        <v>10.378594536911116</v>
      </c>
      <c r="H243" s="24">
        <v>10.26591213425875</v>
      </c>
      <c r="I243" s="24">
        <v>10.605228724311592</v>
      </c>
      <c r="J243" s="24">
        <v>10.064619277317522</v>
      </c>
      <c r="K243" s="24">
        <v>10.438011398385791</v>
      </c>
      <c r="L243" s="24">
        <v>11.634758794958865</v>
      </c>
      <c r="M243" s="90">
        <v>13.023142237915822</v>
      </c>
    </row>
    <row r="244" spans="1:13" x14ac:dyDescent="0.35">
      <c r="A244" s="23" t="str">
        <f>B177&amp;C235&amp;D244</f>
        <v>DISTRIBUCION VOLUMEN X CRITERIO (kg ó litros)Total Bebidas&lt;2MIL</v>
      </c>
      <c r="B244" s="23">
        <v>0</v>
      </c>
      <c r="C244" s="23">
        <v>0</v>
      </c>
      <c r="D244" s="25" t="s">
        <v>81</v>
      </c>
      <c r="E244" s="25">
        <v>5.7858921180417466</v>
      </c>
      <c r="F244" s="25">
        <v>5.76487080787666</v>
      </c>
      <c r="G244" s="25">
        <v>5.7489499482770787</v>
      </c>
      <c r="H244" s="25">
        <v>6.0467873914480093</v>
      </c>
      <c r="I244" s="25">
        <v>5.9290982673511481</v>
      </c>
      <c r="J244" s="25">
        <v>5.4196841019779951</v>
      </c>
      <c r="K244" s="25">
        <v>5.2295134006438282</v>
      </c>
      <c r="L244" s="24">
        <v>5.6316723030634002</v>
      </c>
      <c r="M244" s="90">
        <v>5.6151306253224504</v>
      </c>
    </row>
    <row r="245" spans="1:13" x14ac:dyDescent="0.35">
      <c r="A245" s="23" t="str">
        <f>B177&amp;C235&amp;D245</f>
        <v>DISTRIBUCION VOLUMEN X CRITERIO (kg ó litros)Total Bebidas2-5MIL</v>
      </c>
      <c r="B245" s="23">
        <v>0</v>
      </c>
      <c r="C245" s="23">
        <v>0</v>
      </c>
      <c r="D245" s="25" t="s">
        <v>84</v>
      </c>
      <c r="E245" s="25">
        <v>4.6638378495377726</v>
      </c>
      <c r="F245" s="24">
        <v>4.5564880667788774</v>
      </c>
      <c r="G245" s="24">
        <v>4.719240623363171</v>
      </c>
      <c r="H245" s="25">
        <v>5.3832946433510447</v>
      </c>
      <c r="I245" s="24">
        <v>5.0098047268479213</v>
      </c>
      <c r="J245" s="25">
        <v>4.8189115029197414</v>
      </c>
      <c r="K245" s="25">
        <v>5.0430361108060344</v>
      </c>
      <c r="L245" s="24">
        <v>5.2389876344990034</v>
      </c>
      <c r="M245" s="90">
        <v>4.8529588078280117</v>
      </c>
    </row>
    <row r="246" spans="1:13" x14ac:dyDescent="0.35">
      <c r="A246" s="23" t="str">
        <f>B177&amp;C235&amp;D246</f>
        <v>DISTRIBUCION VOLUMEN X CRITERIO (kg ó litros)Total Bebidas5-10MIL</v>
      </c>
      <c r="B246" s="23">
        <v>0</v>
      </c>
      <c r="C246" s="23">
        <v>0</v>
      </c>
      <c r="D246" s="25" t="s">
        <v>85</v>
      </c>
      <c r="E246" s="25">
        <v>7.8711581567918119</v>
      </c>
      <c r="F246" s="24">
        <v>8.7924823960851821</v>
      </c>
      <c r="G246" s="24">
        <v>7.915030497288897</v>
      </c>
      <c r="H246" s="24">
        <v>7.8254996842419118</v>
      </c>
      <c r="I246" s="24">
        <v>8.7824220266061985</v>
      </c>
      <c r="J246" s="24">
        <v>8.624608877929667</v>
      </c>
      <c r="K246" s="24">
        <v>7.8791080826038753</v>
      </c>
      <c r="L246" s="24">
        <v>7.4998639791506907</v>
      </c>
      <c r="M246" s="90">
        <v>8.9242292589767889</v>
      </c>
    </row>
    <row r="247" spans="1:13" x14ac:dyDescent="0.35">
      <c r="A247" s="23" t="str">
        <f>B177&amp;C235&amp;D247</f>
        <v>DISTRIBUCION VOLUMEN X CRITERIO (kg ó litros)Total Bebidas10-30MIL</v>
      </c>
      <c r="B247" s="23">
        <v>0</v>
      </c>
      <c r="C247" s="23">
        <v>0</v>
      </c>
      <c r="D247" s="24" t="s">
        <v>86</v>
      </c>
      <c r="E247" s="24">
        <v>18.483077667610299</v>
      </c>
      <c r="F247" s="24">
        <v>18.667184389890203</v>
      </c>
      <c r="G247" s="24">
        <v>19.181230590884695</v>
      </c>
      <c r="H247" s="24">
        <v>18.193479829348576</v>
      </c>
      <c r="I247" s="24">
        <v>18.090606286579376</v>
      </c>
      <c r="J247" s="24">
        <v>17.992454666310941</v>
      </c>
      <c r="K247" s="24">
        <v>18.846996263406673</v>
      </c>
      <c r="L247" s="24">
        <v>18.3277838057409</v>
      </c>
      <c r="M247" s="90">
        <v>18.827619679579811</v>
      </c>
    </row>
    <row r="248" spans="1:13" x14ac:dyDescent="0.35">
      <c r="A248" s="23" t="str">
        <f>B177&amp;C235&amp;D248</f>
        <v>DISTRIBUCION VOLUMEN X CRITERIO (kg ó litros)Total Bebidas30-100MIL</v>
      </c>
      <c r="B248" s="23">
        <v>0</v>
      </c>
      <c r="C248" s="23">
        <v>0</v>
      </c>
      <c r="D248" s="24" t="s">
        <v>87</v>
      </c>
      <c r="E248" s="24">
        <v>20.285888809132452</v>
      </c>
      <c r="F248" s="24">
        <v>19.81803678976237</v>
      </c>
      <c r="G248" s="24">
        <v>20.10259411935693</v>
      </c>
      <c r="H248" s="24">
        <v>19.508185157233044</v>
      </c>
      <c r="I248" s="24">
        <v>19.589794993467518</v>
      </c>
      <c r="J248" s="24">
        <v>19.200078629034152</v>
      </c>
      <c r="K248" s="24">
        <v>19.311756632803881</v>
      </c>
      <c r="L248" s="24">
        <v>18.790620349087391</v>
      </c>
      <c r="M248" s="90">
        <v>18.712592995095704</v>
      </c>
    </row>
    <row r="249" spans="1:13" x14ac:dyDescent="0.35">
      <c r="A249" s="23" t="str">
        <f>B177&amp;C235&amp;D249</f>
        <v>DISTRIBUCION VOLUMEN X CRITERIO (kg ó litros)Total Bebidas100-200MIL</v>
      </c>
      <c r="B249" s="23">
        <v>0</v>
      </c>
      <c r="C249" s="23">
        <v>0</v>
      </c>
      <c r="D249" s="24" t="s">
        <v>88</v>
      </c>
      <c r="E249" s="24">
        <v>10.105776725532071</v>
      </c>
      <c r="F249" s="24">
        <v>10.232073127680987</v>
      </c>
      <c r="G249" s="24">
        <v>10.358444063481027</v>
      </c>
      <c r="H249" s="24">
        <v>10.437147579423115</v>
      </c>
      <c r="I249" s="24">
        <v>9.8965296256126223</v>
      </c>
      <c r="J249" s="24">
        <v>11.036549222852193</v>
      </c>
      <c r="K249" s="24">
        <v>10.230227395262908</v>
      </c>
      <c r="L249" s="24">
        <v>9.7461493106404298</v>
      </c>
      <c r="M249" s="90">
        <v>9.993477713816949</v>
      </c>
    </row>
    <row r="250" spans="1:13" x14ac:dyDescent="0.35">
      <c r="A250" s="23" t="str">
        <f>B177&amp;C235&amp;D250</f>
        <v>DISTRIBUCION VOLUMEN X CRITERIO (kg ó litros)Total Bebidas200-500MIL</v>
      </c>
      <c r="B250" s="23">
        <v>0</v>
      </c>
      <c r="C250" s="23">
        <v>0</v>
      </c>
      <c r="D250" s="24" t="s">
        <v>89</v>
      </c>
      <c r="E250" s="24">
        <v>13.078870501033569</v>
      </c>
      <c r="F250" s="24">
        <v>13.26159203217976</v>
      </c>
      <c r="G250" s="24">
        <v>12.398586622853687</v>
      </c>
      <c r="H250" s="24">
        <v>13.201287134254812</v>
      </c>
      <c r="I250" s="24">
        <v>13.64630610199008</v>
      </c>
      <c r="J250" s="24">
        <v>13.233061669394635</v>
      </c>
      <c r="K250" s="24">
        <v>13.518924785343481</v>
      </c>
      <c r="L250" s="24">
        <v>14.327645987360317</v>
      </c>
      <c r="M250" s="90">
        <v>13.518464755623732</v>
      </c>
    </row>
    <row r="251" spans="1:13" x14ac:dyDescent="0.35">
      <c r="A251" s="23" t="str">
        <f>B177&amp;C235&amp;D251</f>
        <v>DISTRIBUCION VOLUMEN X CRITERIO (kg ó litros)Total Bebidas&gt;500MIL</v>
      </c>
      <c r="B251" s="23">
        <v>0</v>
      </c>
      <c r="C251" s="23">
        <v>0</v>
      </c>
      <c r="D251" s="24" t="s">
        <v>90</v>
      </c>
      <c r="E251" s="24">
        <v>19.725498647004304</v>
      </c>
      <c r="F251" s="24">
        <v>18.907268327676057</v>
      </c>
      <c r="G251" s="24">
        <v>19.575925525246333</v>
      </c>
      <c r="H251" s="24">
        <v>19.404320859976618</v>
      </c>
      <c r="I251" s="24">
        <v>19.055433665943859</v>
      </c>
      <c r="J251" s="24">
        <v>19.674660168167428</v>
      </c>
      <c r="K251" s="24">
        <v>19.940440506700753</v>
      </c>
      <c r="L251" s="24">
        <v>20.437276963519498</v>
      </c>
      <c r="M251" s="90">
        <v>19.555526086694957</v>
      </c>
    </row>
    <row r="252" spans="1:13" x14ac:dyDescent="0.35">
      <c r="A252" s="23" t="str">
        <f>B177&amp;C235&amp;D252</f>
        <v>DISTRIBUCION VOLUMEN X CRITERIO (kg ó litros)Total BebidasDE 15 A 19 AÑOS</v>
      </c>
      <c r="B252" s="23">
        <v>0</v>
      </c>
      <c r="C252" s="23">
        <v>0</v>
      </c>
      <c r="D252" s="25" t="s">
        <v>91</v>
      </c>
      <c r="E252" s="25">
        <v>2.972068259020435</v>
      </c>
      <c r="F252" s="24">
        <v>2.642261954467044</v>
      </c>
      <c r="G252" s="24">
        <v>2.0370984293582866</v>
      </c>
      <c r="H252" s="24">
        <v>2.3271052926777074</v>
      </c>
      <c r="I252" s="24">
        <v>1.8254943640878454</v>
      </c>
      <c r="J252" s="25">
        <v>2.2282753104606656</v>
      </c>
      <c r="K252" s="25">
        <v>1.6633610447175178</v>
      </c>
      <c r="L252" s="25">
        <v>1.6181882794939064</v>
      </c>
      <c r="M252" s="90">
        <v>1.4541383585707099</v>
      </c>
    </row>
    <row r="253" spans="1:13" x14ac:dyDescent="0.35">
      <c r="A253" s="23" t="str">
        <f>B177&amp;C235&amp;D253</f>
        <v>DISTRIBUCION VOLUMEN X CRITERIO (kg ó litros)Total BebidasDE 20 A 24 AÑOS</v>
      </c>
      <c r="B253" s="23">
        <v>0</v>
      </c>
      <c r="C253" s="23">
        <v>0</v>
      </c>
      <c r="D253" s="24" t="s">
        <v>92</v>
      </c>
      <c r="E253" s="25">
        <v>2.8473084466782415</v>
      </c>
      <c r="F253" s="24">
        <v>2.5896921881794013</v>
      </c>
      <c r="G253" s="24">
        <v>2.9416765732776904</v>
      </c>
      <c r="H253" s="24">
        <v>2.7833064726522165</v>
      </c>
      <c r="I253" s="24">
        <v>2.3717340533962799</v>
      </c>
      <c r="J253" s="24">
        <v>2.1406902848138989</v>
      </c>
      <c r="K253" s="24">
        <v>2.1945159950224777</v>
      </c>
      <c r="L253" s="24">
        <v>2.6487920274893906</v>
      </c>
      <c r="M253" s="90">
        <v>2.2853022822729687</v>
      </c>
    </row>
    <row r="254" spans="1:13" x14ac:dyDescent="0.35">
      <c r="A254" s="23" t="str">
        <f>B177&amp;C235&amp;D254</f>
        <v>DISTRIBUCION VOLUMEN X CRITERIO (kg ó litros)Total BebidasDE 25 A 34 AÑOS</v>
      </c>
      <c r="B254" s="23">
        <v>0</v>
      </c>
      <c r="C254" s="23">
        <v>0</v>
      </c>
      <c r="D254" s="24" t="s">
        <v>93</v>
      </c>
      <c r="E254" s="24">
        <v>8.6865624336344851</v>
      </c>
      <c r="F254" s="24">
        <v>8.6449635348028071</v>
      </c>
      <c r="G254" s="24">
        <v>8.9017032379285315</v>
      </c>
      <c r="H254" s="24">
        <v>7.6783039031298488</v>
      </c>
      <c r="I254" s="24">
        <v>6.8068163298896396</v>
      </c>
      <c r="J254" s="24">
        <v>7.2166110199497675</v>
      </c>
      <c r="K254" s="24">
        <v>7.7502938090278199</v>
      </c>
      <c r="L254" s="24">
        <v>7.4782441932904202</v>
      </c>
      <c r="M254" s="90">
        <v>7.6510367101013808</v>
      </c>
    </row>
    <row r="255" spans="1:13" x14ac:dyDescent="0.35">
      <c r="A255" s="23" t="str">
        <f>B177&amp;C235&amp;D255</f>
        <v>DISTRIBUCION VOLUMEN X CRITERIO (kg ó litros)Total BebidasDE 35 A 49 AÑOS</v>
      </c>
      <c r="B255" s="23">
        <v>0</v>
      </c>
      <c r="C255" s="23">
        <v>0</v>
      </c>
      <c r="D255" s="24" t="s">
        <v>94</v>
      </c>
      <c r="E255" s="24">
        <v>26.916898455015481</v>
      </c>
      <c r="F255" s="24">
        <v>27.262325800062197</v>
      </c>
      <c r="G255" s="24">
        <v>26.964278449151525</v>
      </c>
      <c r="H255" s="24">
        <v>26.593872481465635</v>
      </c>
      <c r="I255" s="24">
        <v>26.672515138949048</v>
      </c>
      <c r="J255" s="24">
        <v>26.36578097511682</v>
      </c>
      <c r="K255" s="24">
        <v>25.218105791310393</v>
      </c>
      <c r="L255" s="24">
        <v>24.450246956320974</v>
      </c>
      <c r="M255" s="90">
        <v>23.369372988348612</v>
      </c>
    </row>
    <row r="256" spans="1:13" x14ac:dyDescent="0.35">
      <c r="A256" s="23" t="str">
        <f>B177&amp;C235&amp;D256</f>
        <v>DISTRIBUCION VOLUMEN X CRITERIO (kg ó litros)Total BebidasDE 50 A 59 AÑOS</v>
      </c>
      <c r="B256" s="23">
        <v>0</v>
      </c>
      <c r="C256" s="23">
        <v>0</v>
      </c>
      <c r="D256" s="24" t="s">
        <v>95</v>
      </c>
      <c r="E256" s="25">
        <v>25.421695785138894</v>
      </c>
      <c r="F256" s="24">
        <v>26.059740118267698</v>
      </c>
      <c r="G256" s="24">
        <v>26.970107768111028</v>
      </c>
      <c r="H256" s="24">
        <v>24.300663350263559</v>
      </c>
      <c r="I256" s="24">
        <v>24.497831280716991</v>
      </c>
      <c r="J256" s="24">
        <v>24.905490451589753</v>
      </c>
      <c r="K256" s="24">
        <v>25.3546768677204</v>
      </c>
      <c r="L256" s="24">
        <v>24.793942407167012</v>
      </c>
      <c r="M256" s="90">
        <v>24.929338790054075</v>
      </c>
    </row>
    <row r="257" spans="1:13" x14ac:dyDescent="0.35">
      <c r="A257" s="23" t="str">
        <f>B177&amp;C235&amp;D257</f>
        <v>DISTRIBUCION VOLUMEN X CRITERIO (kg ó litros)Total BebidasDE 60 A 75 AÑOS</v>
      </c>
      <c r="B257" s="23">
        <v>0</v>
      </c>
      <c r="C257" s="23">
        <v>0</v>
      </c>
      <c r="D257" s="25" t="s">
        <v>96</v>
      </c>
      <c r="E257" s="25">
        <v>33.155465013475762</v>
      </c>
      <c r="F257" s="25">
        <v>32.80101233806478</v>
      </c>
      <c r="G257" s="25">
        <v>32.185136914312388</v>
      </c>
      <c r="H257" s="25">
        <v>36.316751240732344</v>
      </c>
      <c r="I257" s="25">
        <v>37.825607547122964</v>
      </c>
      <c r="J257" s="25">
        <v>37.143161345066531</v>
      </c>
      <c r="K257" s="25">
        <v>37.819050015965324</v>
      </c>
      <c r="L257" s="25">
        <v>39.01058852480665</v>
      </c>
      <c r="M257" s="90">
        <v>40.310811746621475</v>
      </c>
    </row>
    <row r="258" spans="1:13" x14ac:dyDescent="0.35">
      <c r="A258" s="23" t="str">
        <f>B177&amp;C235&amp;D258</f>
        <v>DISTRIBUCION VOLUMEN X CRITERIO (kg ó litros)Total BebidasALTA Y MEDIA ALTA</v>
      </c>
      <c r="B258" s="23">
        <v>0</v>
      </c>
      <c r="C258" s="23">
        <v>0</v>
      </c>
      <c r="D258" s="24" t="s">
        <v>97</v>
      </c>
      <c r="E258" s="24">
        <v>27.351246998629353</v>
      </c>
      <c r="F258" s="24">
        <v>29.166273487632377</v>
      </c>
      <c r="G258" s="24">
        <v>27.726681625221559</v>
      </c>
      <c r="H258" s="24">
        <v>25.940110016235284</v>
      </c>
      <c r="I258" s="24">
        <v>27.163582054220754</v>
      </c>
      <c r="J258" s="24">
        <v>26.387215695806582</v>
      </c>
      <c r="K258" s="24">
        <v>26.409459237543935</v>
      </c>
      <c r="L258" s="24">
        <v>25.269592039174654</v>
      </c>
      <c r="M258" s="90">
        <v>26.235957751544912</v>
      </c>
    </row>
    <row r="259" spans="1:13" x14ac:dyDescent="0.35">
      <c r="A259" s="23" t="str">
        <f>B177&amp;C235&amp;D259</f>
        <v>DISTRIBUCION VOLUMEN X CRITERIO (kg ó litros)Total BebidasMEDIA</v>
      </c>
      <c r="B259" s="23">
        <v>0</v>
      </c>
      <c r="C259" s="23">
        <v>0</v>
      </c>
      <c r="D259" s="24" t="s">
        <v>98</v>
      </c>
      <c r="E259" s="24">
        <v>31.651298585683325</v>
      </c>
      <c r="F259" s="24">
        <v>32.017240948473201</v>
      </c>
      <c r="G259" s="24">
        <v>33.265073317230041</v>
      </c>
      <c r="H259" s="24">
        <v>31.943507817743189</v>
      </c>
      <c r="I259" s="24">
        <v>33.050542927064434</v>
      </c>
      <c r="J259" s="24">
        <v>33.563167786289796</v>
      </c>
      <c r="K259" s="24">
        <v>33.805550981650832</v>
      </c>
      <c r="L259" s="24">
        <v>34.368536523128377</v>
      </c>
      <c r="M259" s="90">
        <v>33.223038755107801</v>
      </c>
    </row>
    <row r="260" spans="1:13" x14ac:dyDescent="0.35">
      <c r="A260" s="23" t="str">
        <f>B177&amp;C235&amp;D260</f>
        <v>DISTRIBUCION VOLUMEN X CRITERIO (kg ó litros)Total BebidasMEDIA BAJA</v>
      </c>
      <c r="B260" s="23">
        <v>0</v>
      </c>
      <c r="C260" s="23">
        <v>0</v>
      </c>
      <c r="D260" s="24" t="s">
        <v>99</v>
      </c>
      <c r="E260" s="24">
        <v>24.123291323767663</v>
      </c>
      <c r="F260" s="24">
        <v>22.738198204965006</v>
      </c>
      <c r="G260" s="24">
        <v>22.6157720589738</v>
      </c>
      <c r="H260" s="24">
        <v>25.859072188601782</v>
      </c>
      <c r="I260" s="24">
        <v>24.072513177804833</v>
      </c>
      <c r="J260" s="24">
        <v>24.521371764108498</v>
      </c>
      <c r="K260" s="24">
        <v>24.07494626207377</v>
      </c>
      <c r="L260" s="24">
        <v>24.250670541158698</v>
      </c>
      <c r="M260" s="90">
        <v>25.212672245157691</v>
      </c>
    </row>
    <row r="261" spans="1:13" x14ac:dyDescent="0.35">
      <c r="A261" s="23" t="str">
        <f>B177&amp;C235&amp;D261</f>
        <v>DISTRIBUCION VOLUMEN X CRITERIO (kg ó litros)Total BebidasBAJA</v>
      </c>
      <c r="B261" s="23">
        <v>0</v>
      </c>
      <c r="C261" s="23">
        <v>0</v>
      </c>
      <c r="D261" s="24" t="s">
        <v>100</v>
      </c>
      <c r="E261" s="25">
        <v>16.874162863217016</v>
      </c>
      <c r="F261" s="24">
        <v>16.078280182534119</v>
      </c>
      <c r="G261" s="24">
        <v>16.392469590022994</v>
      </c>
      <c r="H261" s="24">
        <v>16.25730884613089</v>
      </c>
      <c r="I261" s="24">
        <v>15.713362827890393</v>
      </c>
      <c r="J261" s="24">
        <v>15.528253288083491</v>
      </c>
      <c r="K261" s="24">
        <v>15.710045890205842</v>
      </c>
      <c r="L261" s="24">
        <v>16.111200367549589</v>
      </c>
      <c r="M261" s="90">
        <v>15.328333041158986</v>
      </c>
    </row>
    <row r="262" spans="1:13" x14ac:dyDescent="0.35">
      <c r="A262" s="23" t="str">
        <f>B177&amp;C235&amp;D262</f>
        <v>DISTRIBUCION VOLUMEN X CRITERIO (kg ó litros)Total BebidasHOMBRE</v>
      </c>
      <c r="B262" s="23">
        <v>0</v>
      </c>
      <c r="C262" s="23">
        <v>0</v>
      </c>
      <c r="D262" s="24" t="s">
        <v>101</v>
      </c>
      <c r="E262" s="24">
        <v>58.153070310344532</v>
      </c>
      <c r="F262" s="24">
        <v>56.818001816455386</v>
      </c>
      <c r="G262" s="24">
        <v>59.114667705566745</v>
      </c>
      <c r="H262" s="24">
        <v>59.323697809564003</v>
      </c>
      <c r="I262" s="24">
        <v>59.147899621664912</v>
      </c>
      <c r="J262" s="24">
        <v>57.515724585865357</v>
      </c>
      <c r="K262" s="24">
        <v>58.088723800208484</v>
      </c>
      <c r="L262" s="24">
        <v>57.920923148108429</v>
      </c>
      <c r="M262" s="90">
        <v>58.140358200736955</v>
      </c>
    </row>
    <row r="263" spans="1:13" x14ac:dyDescent="0.35">
      <c r="A263" s="23" t="str">
        <f>B177&amp;C235&amp;D263</f>
        <v>DISTRIBUCION VOLUMEN X CRITERIO (kg ó litros)Total BebidasMUJER</v>
      </c>
      <c r="B263" s="23">
        <v>0</v>
      </c>
      <c r="C263" s="23">
        <v>0</v>
      </c>
      <c r="D263" s="24" t="s">
        <v>102</v>
      </c>
      <c r="E263" s="24">
        <v>41.846928961141089</v>
      </c>
      <c r="F263" s="24">
        <v>43.181990934011864</v>
      </c>
      <c r="G263" s="24">
        <v>40.885335169764062</v>
      </c>
      <c r="H263" s="24">
        <v>40.676298179199556</v>
      </c>
      <c r="I263" s="24">
        <v>40.852095942711856</v>
      </c>
      <c r="J263" s="24">
        <v>42.484283093662825</v>
      </c>
      <c r="K263" s="24">
        <v>41.911273552977072</v>
      </c>
      <c r="L263" s="24">
        <v>42.079076305594135</v>
      </c>
      <c r="M263" s="90">
        <v>41.859640143881677</v>
      </c>
    </row>
    <row r="264" spans="1:13" x14ac:dyDescent="0.35">
      <c r="A264" s="23" t="str">
        <f>B177&amp;C264&amp;D264</f>
        <v>DISTRIBUCION VOLUMEN X CRITERIO (kg ó litros)Total Bebidas FriasT.ESPAÑA</v>
      </c>
      <c r="B264" s="23">
        <v>0</v>
      </c>
      <c r="C264" s="23" t="s">
        <v>61</v>
      </c>
      <c r="D264" s="24" t="s">
        <v>49</v>
      </c>
      <c r="E264" s="24">
        <v>100</v>
      </c>
      <c r="F264" s="24">
        <v>100</v>
      </c>
      <c r="G264" s="24">
        <v>100</v>
      </c>
      <c r="H264" s="24">
        <v>100</v>
      </c>
      <c r="I264" s="24">
        <v>100</v>
      </c>
      <c r="J264" s="24">
        <v>100</v>
      </c>
      <c r="K264" s="24">
        <v>100</v>
      </c>
      <c r="L264" s="24">
        <v>100</v>
      </c>
      <c r="M264" s="90">
        <v>100</v>
      </c>
    </row>
    <row r="265" spans="1:13" x14ac:dyDescent="0.35">
      <c r="A265" s="23" t="str">
        <f>B177&amp;C264&amp;D265</f>
        <v>DISTRIBUCION VOLUMEN X CRITERIO (kg ó litros)Total Bebidas FriasBCN AM</v>
      </c>
      <c r="B265" s="23">
        <v>0</v>
      </c>
      <c r="C265" s="23">
        <v>0</v>
      </c>
      <c r="D265" s="24" t="s">
        <v>53</v>
      </c>
      <c r="E265" s="24">
        <v>9.0709721378411974</v>
      </c>
      <c r="F265" s="24">
        <v>8.1140314841609502</v>
      </c>
      <c r="G265" s="24">
        <v>7.5403052493991387</v>
      </c>
      <c r="H265" s="24">
        <v>8.2898102710697419</v>
      </c>
      <c r="I265" s="24">
        <v>8.1345972413084997</v>
      </c>
      <c r="J265" s="24">
        <v>8.8278448022605414</v>
      </c>
      <c r="K265" s="24">
        <v>9.1036463146029334</v>
      </c>
      <c r="L265" s="24">
        <v>9.9236603874127773</v>
      </c>
      <c r="M265" s="90">
        <v>8.2949821574150437</v>
      </c>
    </row>
    <row r="266" spans="1:13" x14ac:dyDescent="0.35">
      <c r="A266" s="23" t="str">
        <f>B177&amp;C264&amp;D266</f>
        <v>DISTRIBUCION VOLUMEN X CRITERIO (kg ó litros)Total Bebidas FriasREST.CAT ARAGON</v>
      </c>
      <c r="B266" s="23">
        <v>0</v>
      </c>
      <c r="C266" s="23">
        <v>0</v>
      </c>
      <c r="D266" s="24" t="s">
        <v>58</v>
      </c>
      <c r="E266" s="24">
        <v>12.176045624912891</v>
      </c>
      <c r="F266" s="24">
        <v>12.56934995630121</v>
      </c>
      <c r="G266" s="24">
        <v>12.339818798338456</v>
      </c>
      <c r="H266" s="24">
        <v>12.628461883348209</v>
      </c>
      <c r="I266" s="24">
        <v>12.228708239750198</v>
      </c>
      <c r="J266" s="24">
        <v>12.440538366279586</v>
      </c>
      <c r="K266" s="24">
        <v>11.346471534658537</v>
      </c>
      <c r="L266" s="24">
        <v>12.430405956029436</v>
      </c>
      <c r="M266" s="90">
        <v>13.055404328394033</v>
      </c>
    </row>
    <row r="267" spans="1:13" x14ac:dyDescent="0.35">
      <c r="A267" s="23" t="str">
        <f>B177&amp;C264&amp;D267</f>
        <v>DISTRIBUCION VOLUMEN X CRITERIO (kg ó litros)Total Bebidas FriasLEVANTE</v>
      </c>
      <c r="B267" s="23">
        <v>0</v>
      </c>
      <c r="C267" s="23">
        <v>0</v>
      </c>
      <c r="D267" s="24" t="s">
        <v>62</v>
      </c>
      <c r="E267" s="24">
        <v>14.47010507857145</v>
      </c>
      <c r="F267" s="24">
        <v>16.180197555334217</v>
      </c>
      <c r="G267" s="24">
        <v>16.260274611029168</v>
      </c>
      <c r="H267" s="24">
        <v>15.146374131089527</v>
      </c>
      <c r="I267" s="24">
        <v>14.410981925701646</v>
      </c>
      <c r="J267" s="24">
        <v>14.726712276153863</v>
      </c>
      <c r="K267" s="24">
        <v>15.183709460874651</v>
      </c>
      <c r="L267" s="24">
        <v>14.865532579199026</v>
      </c>
      <c r="M267" s="90">
        <v>13.934429344054278</v>
      </c>
    </row>
    <row r="268" spans="1:13" x14ac:dyDescent="0.35">
      <c r="A268" s="23" t="str">
        <f>B177&amp;C264&amp;D268</f>
        <v>DISTRIBUCION VOLUMEN X CRITERIO (kg ó litros)Total Bebidas FriasANDALUCIA</v>
      </c>
      <c r="B268" s="23">
        <v>0</v>
      </c>
      <c r="C268" s="23">
        <v>0</v>
      </c>
      <c r="D268" s="24" t="s">
        <v>66</v>
      </c>
      <c r="E268" s="24">
        <v>21.052795148024394</v>
      </c>
      <c r="F268" s="24">
        <v>20.759313684882308</v>
      </c>
      <c r="G268" s="24">
        <v>21.22337147034477</v>
      </c>
      <c r="H268" s="24">
        <v>21.273571609339356</v>
      </c>
      <c r="I268" s="24">
        <v>21.972441973610017</v>
      </c>
      <c r="J268" s="24">
        <v>20.760074637030925</v>
      </c>
      <c r="K268" s="24">
        <v>21.72206227396866</v>
      </c>
      <c r="L268" s="24">
        <v>19.513192430505004</v>
      </c>
      <c r="M268" s="90">
        <v>20.556990936908651</v>
      </c>
    </row>
    <row r="269" spans="1:13" x14ac:dyDescent="0.35">
      <c r="A269" s="23" t="str">
        <f>B177&amp;C264&amp;D269</f>
        <v>DISTRIBUCION VOLUMEN X CRITERIO (kg ó litros)Total Bebidas FriasMDD AM</v>
      </c>
      <c r="B269" s="23">
        <v>0</v>
      </c>
      <c r="C269" s="23">
        <v>0</v>
      </c>
      <c r="D269" s="24" t="s">
        <v>70</v>
      </c>
      <c r="E269" s="24">
        <v>13.810281141510888</v>
      </c>
      <c r="F269" s="24">
        <v>13.708019379161787</v>
      </c>
      <c r="G269" s="24">
        <v>14.009009270455438</v>
      </c>
      <c r="H269" s="24">
        <v>14.126627853543795</v>
      </c>
      <c r="I269" s="24">
        <v>14.143637585954355</v>
      </c>
      <c r="J269" s="24">
        <v>14.386915039442025</v>
      </c>
      <c r="K269" s="24">
        <v>13.3681712296396</v>
      </c>
      <c r="L269" s="24">
        <v>13.761576786161323</v>
      </c>
      <c r="M269" s="90">
        <v>13.863578590612308</v>
      </c>
    </row>
    <row r="270" spans="1:13" x14ac:dyDescent="0.35">
      <c r="A270" s="23" t="str">
        <f>B177&amp;C264&amp;D270</f>
        <v>DISTRIBUCION VOLUMEN X CRITERIO (kg ó litros)Total Bebidas FriasRTO CENTRO</v>
      </c>
      <c r="B270" s="23">
        <v>0</v>
      </c>
      <c r="C270" s="23">
        <v>0</v>
      </c>
      <c r="D270" s="24" t="s">
        <v>73</v>
      </c>
      <c r="E270" s="24">
        <v>10.550975029468228</v>
      </c>
      <c r="F270" s="24">
        <v>10.555862259867485</v>
      </c>
      <c r="G270" s="24">
        <v>10.027032016993369</v>
      </c>
      <c r="H270" s="24">
        <v>9.9438010766966194</v>
      </c>
      <c r="I270" s="24">
        <v>9.5806407458875658</v>
      </c>
      <c r="J270" s="24">
        <v>9.6243736136090838</v>
      </c>
      <c r="K270" s="24">
        <v>9.7526800996818039</v>
      </c>
      <c r="L270" s="24">
        <v>8.5485685092486445</v>
      </c>
      <c r="M270" s="90">
        <v>8.7256844377151559</v>
      </c>
    </row>
    <row r="271" spans="1:13" x14ac:dyDescent="0.35">
      <c r="A271" s="23" t="str">
        <f>B177&amp;C264&amp;D271</f>
        <v>DISTRIBUCION VOLUMEN X CRITERIO (kg ó litros)Total Bebidas FriasNORTE-CENTRO</v>
      </c>
      <c r="B271" s="23">
        <v>0</v>
      </c>
      <c r="C271" s="23">
        <v>0</v>
      </c>
      <c r="D271" s="24" t="s">
        <v>76</v>
      </c>
      <c r="E271" s="24">
        <v>8.7715558316955136</v>
      </c>
      <c r="F271" s="24">
        <v>8.6839108656720079</v>
      </c>
      <c r="G271" s="24">
        <v>8.6246687759565379</v>
      </c>
      <c r="H271" s="24">
        <v>8.7947544564042737</v>
      </c>
      <c r="I271" s="24">
        <v>9.3226241075430938</v>
      </c>
      <c r="J271" s="24">
        <v>9.5286881783724375</v>
      </c>
      <c r="K271" s="24">
        <v>9.6143844226233259</v>
      </c>
      <c r="L271" s="24">
        <v>9.6522139255824335</v>
      </c>
      <c r="M271" s="90">
        <v>8.570918315989454</v>
      </c>
    </row>
    <row r="272" spans="1:13" x14ac:dyDescent="0.35">
      <c r="A272" s="23" t="str">
        <f>B177&amp;C264&amp;D272</f>
        <v>DISTRIBUCION VOLUMEN X CRITERIO (kg ó litros)Total Bebidas FriasNOROESTE</v>
      </c>
      <c r="B272" s="23">
        <v>0</v>
      </c>
      <c r="C272" s="23">
        <v>0</v>
      </c>
      <c r="D272" s="24" t="s">
        <v>78</v>
      </c>
      <c r="E272" s="24">
        <v>10.097271368178315</v>
      </c>
      <c r="F272" s="24">
        <v>9.4293082449030621</v>
      </c>
      <c r="G272" s="24">
        <v>9.9755199719956735</v>
      </c>
      <c r="H272" s="24">
        <v>9.7965987263397167</v>
      </c>
      <c r="I272" s="24">
        <v>10.206369097413551</v>
      </c>
      <c r="J272" s="24">
        <v>9.7048659420931696</v>
      </c>
      <c r="K272" s="24">
        <v>9.9088772438305543</v>
      </c>
      <c r="L272" s="24">
        <v>11.30485285816957</v>
      </c>
      <c r="M272" s="90">
        <v>12.99801029371435</v>
      </c>
    </row>
    <row r="273" spans="1:13" x14ac:dyDescent="0.35">
      <c r="A273" s="23" t="str">
        <f>B177&amp;C264&amp;D273</f>
        <v>DISTRIBUCION VOLUMEN X CRITERIO (kg ó litros)Total Bebidas Frias&lt;2MIL</v>
      </c>
      <c r="B273" s="23">
        <v>0</v>
      </c>
      <c r="C273" s="23">
        <v>0</v>
      </c>
      <c r="D273" s="24" t="s">
        <v>81</v>
      </c>
      <c r="E273" s="24">
        <v>6.003974176326218</v>
      </c>
      <c r="F273" s="24">
        <v>5.8916405903955855</v>
      </c>
      <c r="G273" s="24">
        <v>5.9327830077502304</v>
      </c>
      <c r="H273" s="24">
        <v>6.265878508546284</v>
      </c>
      <c r="I273" s="24">
        <v>6.0580162825101871</v>
      </c>
      <c r="J273" s="24">
        <v>5.4626835970329797</v>
      </c>
      <c r="K273" s="24">
        <v>5.279091894160862</v>
      </c>
      <c r="L273" s="24">
        <v>5.722686328914822</v>
      </c>
      <c r="M273" s="90">
        <v>5.6807816696695737</v>
      </c>
    </row>
    <row r="274" spans="1:13" x14ac:dyDescent="0.35">
      <c r="A274" s="23" t="str">
        <f>B177&amp;C264&amp;D274</f>
        <v>DISTRIBUCION VOLUMEN X CRITERIO (kg ó litros)Total Bebidas Frias2-5MIL</v>
      </c>
      <c r="B274" s="23">
        <v>0</v>
      </c>
      <c r="C274" s="23">
        <v>0</v>
      </c>
      <c r="D274" s="24" t="s">
        <v>84</v>
      </c>
      <c r="E274" s="24">
        <v>4.5875938471839603</v>
      </c>
      <c r="F274" s="24">
        <v>4.4581545662748647</v>
      </c>
      <c r="G274" s="24">
        <v>4.6678227609043077</v>
      </c>
      <c r="H274" s="24">
        <v>5.4882547712630219</v>
      </c>
      <c r="I274" s="24">
        <v>5.0145687631261131</v>
      </c>
      <c r="J274" s="24">
        <v>4.8113500585441571</v>
      </c>
      <c r="K274" s="24">
        <v>5.0316246549013695</v>
      </c>
      <c r="L274" s="24">
        <v>5.3019783779766607</v>
      </c>
      <c r="M274" s="90">
        <v>4.8372837215907634</v>
      </c>
    </row>
    <row r="275" spans="1:13" x14ac:dyDescent="0.35">
      <c r="A275" s="23" t="str">
        <f>B177&amp;C264&amp;D275</f>
        <v>DISTRIBUCION VOLUMEN X CRITERIO (kg ó litros)Total Bebidas Frias5-10MIL</v>
      </c>
      <c r="B275" s="23">
        <v>0</v>
      </c>
      <c r="C275" s="23">
        <v>0</v>
      </c>
      <c r="D275" s="24" t="s">
        <v>85</v>
      </c>
      <c r="E275" s="24">
        <v>7.8651586555103821</v>
      </c>
      <c r="F275" s="24">
        <v>8.9057692230705303</v>
      </c>
      <c r="G275" s="24">
        <v>7.8560876353266211</v>
      </c>
      <c r="H275" s="24">
        <v>7.9568522219078703</v>
      </c>
      <c r="I275" s="24">
        <v>8.9486516848258706</v>
      </c>
      <c r="J275" s="24">
        <v>8.7275188253334921</v>
      </c>
      <c r="K275" s="24">
        <v>7.9679159469356682</v>
      </c>
      <c r="L275" s="24">
        <v>7.5666382569464172</v>
      </c>
      <c r="M275" s="90">
        <v>9.0607978940101237</v>
      </c>
    </row>
    <row r="276" spans="1:13" x14ac:dyDescent="0.35">
      <c r="A276" s="23" t="str">
        <f>B177&amp;C264&amp;D276</f>
        <v>DISTRIBUCION VOLUMEN X CRITERIO (kg ó litros)Total Bebidas Frias10-30MIL</v>
      </c>
      <c r="B276" s="23">
        <v>0</v>
      </c>
      <c r="C276" s="23">
        <v>0</v>
      </c>
      <c r="D276" s="24" t="s">
        <v>86</v>
      </c>
      <c r="E276" s="24">
        <v>18.241345220674901</v>
      </c>
      <c r="F276" s="24">
        <v>18.604533572075351</v>
      </c>
      <c r="G276" s="24">
        <v>19.354543176279666</v>
      </c>
      <c r="H276" s="24">
        <v>18.109351861998828</v>
      </c>
      <c r="I276" s="24">
        <v>17.965215994525316</v>
      </c>
      <c r="J276" s="24">
        <v>17.860352936636371</v>
      </c>
      <c r="K276" s="24">
        <v>18.715868567617751</v>
      </c>
      <c r="L276" s="24">
        <v>18.408086941110149</v>
      </c>
      <c r="M276" s="90">
        <v>18.970637951937157</v>
      </c>
    </row>
    <row r="277" spans="1:13" x14ac:dyDescent="0.35">
      <c r="A277" s="23" t="str">
        <f>B177&amp;C264&amp;D277</f>
        <v>DISTRIBUCION VOLUMEN X CRITERIO (kg ó litros)Total Bebidas Frias30-100MIL</v>
      </c>
      <c r="B277" s="23">
        <v>0</v>
      </c>
      <c r="C277" s="23">
        <v>0</v>
      </c>
      <c r="D277" s="24" t="s">
        <v>87</v>
      </c>
      <c r="E277" s="24">
        <v>20.191775357641383</v>
      </c>
      <c r="F277" s="24">
        <v>19.729748602540802</v>
      </c>
      <c r="G277" s="24">
        <v>19.848216508391275</v>
      </c>
      <c r="H277" s="24">
        <v>19.285951691616926</v>
      </c>
      <c r="I277" s="24">
        <v>19.272002288378701</v>
      </c>
      <c r="J277" s="24">
        <v>18.843815938805648</v>
      </c>
      <c r="K277" s="24">
        <v>18.788195576677001</v>
      </c>
      <c r="L277" s="24">
        <v>18.125384633795218</v>
      </c>
      <c r="M277" s="90">
        <v>18.322427708265934</v>
      </c>
    </row>
    <row r="278" spans="1:13" x14ac:dyDescent="0.35">
      <c r="A278" s="23" t="str">
        <f>B177&amp;C264&amp;D278</f>
        <v>DISTRIBUCION VOLUMEN X CRITERIO (kg ó litros)Total Bebidas Frias100-200MIL</v>
      </c>
      <c r="B278" s="23">
        <v>0</v>
      </c>
      <c r="C278" s="23">
        <v>0</v>
      </c>
      <c r="D278" s="24" t="s">
        <v>88</v>
      </c>
      <c r="E278" s="24">
        <v>10.000834775129176</v>
      </c>
      <c r="F278" s="24">
        <v>10.084555041147526</v>
      </c>
      <c r="G278" s="24">
        <v>10.192846445392425</v>
      </c>
      <c r="H278" s="24">
        <v>10.249999617943676</v>
      </c>
      <c r="I278" s="24">
        <v>9.6459874986136089</v>
      </c>
      <c r="J278" s="24">
        <v>10.991495556928104</v>
      </c>
      <c r="K278" s="24">
        <v>10.166487248881953</v>
      </c>
      <c r="L278" s="24">
        <v>9.5618577861685239</v>
      </c>
      <c r="M278" s="90">
        <v>9.7662265619363922</v>
      </c>
    </row>
    <row r="279" spans="1:13" x14ac:dyDescent="0.35">
      <c r="A279" s="23" t="str">
        <f>B177&amp;C264&amp;D279</f>
        <v>DISTRIBUCION VOLUMEN X CRITERIO (kg ó litros)Total Bebidas Frias200-500MIL</v>
      </c>
      <c r="B279" s="23">
        <v>0</v>
      </c>
      <c r="C279" s="23">
        <v>0</v>
      </c>
      <c r="D279" s="24" t="s">
        <v>89</v>
      </c>
      <c r="E279" s="24">
        <v>13.12596515183877</v>
      </c>
      <c r="F279" s="24">
        <v>13.231272002378528</v>
      </c>
      <c r="G279" s="24">
        <v>12.24159823292875</v>
      </c>
      <c r="H279" s="24">
        <v>12.781756235636992</v>
      </c>
      <c r="I279" s="24">
        <v>13.619314092808901</v>
      </c>
      <c r="J279" s="24">
        <v>13.225153711025175</v>
      </c>
      <c r="K279" s="24">
        <v>13.586707916031582</v>
      </c>
      <c r="L279" s="24">
        <v>14.414047734208458</v>
      </c>
      <c r="M279" s="90">
        <v>13.607400166685792</v>
      </c>
    </row>
    <row r="280" spans="1:13" x14ac:dyDescent="0.35">
      <c r="A280" s="23" t="str">
        <f>B177&amp;C264&amp;D280</f>
        <v>DISTRIBUCION VOLUMEN X CRITERIO (kg ó litros)Total Bebidas Frias&gt;500MIL</v>
      </c>
      <c r="B280" s="23">
        <v>0</v>
      </c>
      <c r="C280" s="23">
        <v>0</v>
      </c>
      <c r="D280" s="24" t="s">
        <v>90</v>
      </c>
      <c r="E280" s="24">
        <v>19.983353020582129</v>
      </c>
      <c r="F280" s="24">
        <v>19.094322037671688</v>
      </c>
      <c r="G280" s="24">
        <v>19.906103047568081</v>
      </c>
      <c r="H280" s="24">
        <v>19.861957863959972</v>
      </c>
      <c r="I280" s="24">
        <v>19.476239525735693</v>
      </c>
      <c r="J280" s="24">
        <v>20.077639782306299</v>
      </c>
      <c r="K280" s="24">
        <v>20.464111200051082</v>
      </c>
      <c r="L280" s="24">
        <v>20.899321272251768</v>
      </c>
      <c r="M280" s="90">
        <v>19.754444047534914</v>
      </c>
    </row>
    <row r="281" spans="1:13" x14ac:dyDescent="0.35">
      <c r="A281" s="23" t="str">
        <f>B177&amp;C264&amp;D281</f>
        <v>DISTRIBUCION VOLUMEN X CRITERIO (kg ó litros)Total Bebidas FriasDE 15 A 19 AÑOS</v>
      </c>
      <c r="B281" s="23">
        <v>0</v>
      </c>
      <c r="C281" s="23">
        <v>0</v>
      </c>
      <c r="D281" s="24" t="s">
        <v>91</v>
      </c>
      <c r="E281" s="24">
        <v>3.2219197750259103</v>
      </c>
      <c r="F281" s="24">
        <v>2.8024918204853635</v>
      </c>
      <c r="G281" s="24">
        <v>2.140202316349769</v>
      </c>
      <c r="H281" s="24">
        <v>2.665557492621899</v>
      </c>
      <c r="I281" s="24">
        <v>1.9949543033754451</v>
      </c>
      <c r="J281" s="24">
        <v>2.3856760850057848</v>
      </c>
      <c r="K281" s="24">
        <v>1.8130066025685083</v>
      </c>
      <c r="L281" s="24">
        <v>1.7509961622409107</v>
      </c>
      <c r="M281" s="90">
        <v>1.5610301396610762</v>
      </c>
    </row>
    <row r="282" spans="1:13" x14ac:dyDescent="0.35">
      <c r="A282" s="23" t="str">
        <f>B177&amp;C264&amp;D282</f>
        <v>DISTRIBUCION VOLUMEN X CRITERIO (kg ó litros)Total Bebidas FriasDE 20 A 24 AÑOS</v>
      </c>
      <c r="B282" s="23">
        <v>0</v>
      </c>
      <c r="C282" s="23">
        <v>0</v>
      </c>
      <c r="D282" s="24" t="s">
        <v>92</v>
      </c>
      <c r="E282" s="24">
        <v>3.0509013388450135</v>
      </c>
      <c r="F282" s="24">
        <v>2.7309706520898178</v>
      </c>
      <c r="G282" s="24">
        <v>3.1942418783711348</v>
      </c>
      <c r="H282" s="24">
        <v>2.990789432371542</v>
      </c>
      <c r="I282" s="24">
        <v>2.4812497307894446</v>
      </c>
      <c r="J282" s="24">
        <v>2.2037984665155963</v>
      </c>
      <c r="K282" s="24">
        <v>2.2908249533730873</v>
      </c>
      <c r="L282" s="24">
        <v>2.8498682838552973</v>
      </c>
      <c r="M282" s="90">
        <v>2.385615813868911</v>
      </c>
    </row>
    <row r="283" spans="1:13" x14ac:dyDescent="0.35">
      <c r="A283" s="23" t="str">
        <f>B177&amp;C264&amp;D283</f>
        <v>DISTRIBUCION VOLUMEN X CRITERIO (kg ó litros)Total Bebidas FriasDE 25 A 34 AÑOS</v>
      </c>
      <c r="B283" s="23">
        <v>0</v>
      </c>
      <c r="C283" s="23">
        <v>0</v>
      </c>
      <c r="D283" s="24" t="s">
        <v>93</v>
      </c>
      <c r="E283" s="24">
        <v>9.1235352980317774</v>
      </c>
      <c r="F283" s="24">
        <v>8.8830796503467866</v>
      </c>
      <c r="G283" s="24">
        <v>9.0252449890966719</v>
      </c>
      <c r="H283" s="24">
        <v>7.9111671538548842</v>
      </c>
      <c r="I283" s="24">
        <v>6.9032372066196226</v>
      </c>
      <c r="J283" s="24">
        <v>7.3150677633721708</v>
      </c>
      <c r="K283" s="24">
        <v>7.9934589902644086</v>
      </c>
      <c r="L283" s="24">
        <v>7.7432578394115614</v>
      </c>
      <c r="M283" s="90">
        <v>7.8445479856845051</v>
      </c>
    </row>
    <row r="284" spans="1:13" x14ac:dyDescent="0.35">
      <c r="A284" s="23" t="str">
        <f>B177&amp;C264&amp;D284</f>
        <v>DISTRIBUCION VOLUMEN X CRITERIO (kg ó litros)Total Bebidas FriasDE 35 A 49 AÑOS</v>
      </c>
      <c r="B284" s="23">
        <v>0</v>
      </c>
      <c r="C284" s="23">
        <v>0</v>
      </c>
      <c r="D284" s="24" t="s">
        <v>94</v>
      </c>
      <c r="E284" s="24">
        <v>26.576899514556686</v>
      </c>
      <c r="F284" s="24">
        <v>27.199927306276585</v>
      </c>
      <c r="G284" s="24">
        <v>26.735784949809798</v>
      </c>
      <c r="H284" s="24">
        <v>26.326882507672313</v>
      </c>
      <c r="I284" s="24">
        <v>26.76967317765796</v>
      </c>
      <c r="J284" s="24">
        <v>26.373373633932594</v>
      </c>
      <c r="K284" s="24">
        <v>24.843832305560621</v>
      </c>
      <c r="L284" s="24">
        <v>24.077183814379524</v>
      </c>
      <c r="M284" s="90">
        <v>23.072584789033392</v>
      </c>
    </row>
    <row r="285" spans="1:13" x14ac:dyDescent="0.35">
      <c r="A285" s="23" t="str">
        <f>B177&amp;C264&amp;D285</f>
        <v>DISTRIBUCION VOLUMEN X CRITERIO (kg ó litros)Total Bebidas FriasDE 50 A 59 AÑOS</v>
      </c>
      <c r="B285" s="23">
        <v>0</v>
      </c>
      <c r="C285" s="23">
        <v>0</v>
      </c>
      <c r="D285" s="24" t="s">
        <v>95</v>
      </c>
      <c r="E285" s="24">
        <v>25.265589267298676</v>
      </c>
      <c r="F285" s="24">
        <v>26.009371904001465</v>
      </c>
      <c r="G285" s="24">
        <v>27.092963105513938</v>
      </c>
      <c r="H285" s="24">
        <v>24.001649922646905</v>
      </c>
      <c r="I285" s="24">
        <v>24.263585071389677</v>
      </c>
      <c r="J285" s="24">
        <v>24.838132000509219</v>
      </c>
      <c r="K285" s="24">
        <v>25.296201647684232</v>
      </c>
      <c r="L285" s="24">
        <v>24.706250470242953</v>
      </c>
      <c r="M285" s="90">
        <v>24.884753479337757</v>
      </c>
    </row>
    <row r="286" spans="1:13" x14ac:dyDescent="0.35">
      <c r="A286" s="23" t="str">
        <f>B177&amp;C264&amp;D286</f>
        <v>DISTRIBUCION VOLUMEN X CRITERIO (kg ó litros)Total Bebidas FriasDE 60 A 75 AÑOS</v>
      </c>
      <c r="B286" s="23">
        <v>0</v>
      </c>
      <c r="C286" s="23">
        <v>0</v>
      </c>
      <c r="D286" s="24" t="s">
        <v>96</v>
      </c>
      <c r="E286" s="24">
        <v>32.761153958969821</v>
      </c>
      <c r="F286" s="24">
        <v>32.374155738464765</v>
      </c>
      <c r="G286" s="24">
        <v>31.811563089227036</v>
      </c>
      <c r="H286" s="24">
        <v>36.103957669195488</v>
      </c>
      <c r="I286" s="24">
        <v>37.587299792604831</v>
      </c>
      <c r="J286" s="24">
        <v>36.883963706781344</v>
      </c>
      <c r="K286" s="24">
        <v>37.762679622089919</v>
      </c>
      <c r="L286" s="24">
        <v>38.872447733854159</v>
      </c>
      <c r="M286" s="90">
        <v>40.251468455979008</v>
      </c>
    </row>
    <row r="287" spans="1:13" x14ac:dyDescent="0.35">
      <c r="A287" s="23" t="str">
        <f>B177&amp;C264&amp;D287</f>
        <v>DISTRIBUCION VOLUMEN X CRITERIO (kg ó litros)Total Bebidas FriasALTA Y MEDIA ALTA</v>
      </c>
      <c r="B287" s="23">
        <v>0</v>
      </c>
      <c r="C287" s="23">
        <v>0</v>
      </c>
      <c r="D287" s="24" t="s">
        <v>97</v>
      </c>
      <c r="E287" s="24">
        <v>27.532049002683273</v>
      </c>
      <c r="F287" s="24">
        <v>29.429812678292226</v>
      </c>
      <c r="G287" s="24">
        <v>27.833840320880064</v>
      </c>
      <c r="H287" s="24">
        <v>26.13152176828028</v>
      </c>
      <c r="I287" s="24">
        <v>27.427860313503562</v>
      </c>
      <c r="J287" s="24">
        <v>26.584975187836079</v>
      </c>
      <c r="K287" s="24">
        <v>26.568573950402573</v>
      </c>
      <c r="L287" s="24">
        <v>25.397968980473806</v>
      </c>
      <c r="M287" s="90">
        <v>26.3169855632066</v>
      </c>
    </row>
    <row r="288" spans="1:13" x14ac:dyDescent="0.35">
      <c r="A288" s="23" t="str">
        <f>B177&amp;C264&amp;D288</f>
        <v>DISTRIBUCION VOLUMEN X CRITERIO (kg ó litros)Total Bebidas FriasMEDIA</v>
      </c>
      <c r="B288" s="23">
        <v>0</v>
      </c>
      <c r="C288" s="23">
        <v>0</v>
      </c>
      <c r="D288" s="24" t="s">
        <v>98</v>
      </c>
      <c r="E288" s="24">
        <v>31.615981544387452</v>
      </c>
      <c r="F288" s="24">
        <v>31.979232184440765</v>
      </c>
      <c r="G288" s="24">
        <v>33.352915986172974</v>
      </c>
      <c r="H288" s="24">
        <v>32.007694554168914</v>
      </c>
      <c r="I288" s="24">
        <v>33.140946316436107</v>
      </c>
      <c r="J288" s="24">
        <v>33.719788476912555</v>
      </c>
      <c r="K288" s="24">
        <v>34.085961887690189</v>
      </c>
      <c r="L288" s="24">
        <v>34.766078180789521</v>
      </c>
      <c r="M288" s="90">
        <v>33.469305075618408</v>
      </c>
    </row>
    <row r="289" spans="1:13" x14ac:dyDescent="0.35">
      <c r="A289" s="23" t="str">
        <f>B177&amp;C264&amp;D289</f>
        <v>DISTRIBUCION VOLUMEN X CRITERIO (kg ó litros)Total Bebidas FriasMEDIA BAJA</v>
      </c>
      <c r="B289" s="23">
        <v>0</v>
      </c>
      <c r="C289" s="23">
        <v>0</v>
      </c>
      <c r="D289" s="24" t="s">
        <v>99</v>
      </c>
      <c r="E289" s="24">
        <v>23.934452857787935</v>
      </c>
      <c r="F289" s="24">
        <v>22.347534417383049</v>
      </c>
      <c r="G289" s="24">
        <v>21.952890061240353</v>
      </c>
      <c r="H289" s="24">
        <v>25.182627052553936</v>
      </c>
      <c r="I289" s="24">
        <v>23.55335468899959</v>
      </c>
      <c r="J289" s="24">
        <v>24.036170676973519</v>
      </c>
      <c r="K289" s="24">
        <v>23.402742446944352</v>
      </c>
      <c r="L289" s="24">
        <v>23.461501238176766</v>
      </c>
      <c r="M289" s="90">
        <v>24.916360054897112</v>
      </c>
    </row>
    <row r="290" spans="1:13" x14ac:dyDescent="0.35">
      <c r="A290" s="23" t="str">
        <f>B177&amp;C264&amp;D290</f>
        <v>DISTRIBUCION VOLUMEN X CRITERIO (kg ó litros)Total Bebidas FriasBAJA</v>
      </c>
      <c r="B290" s="23">
        <v>0</v>
      </c>
      <c r="C290" s="23">
        <v>0</v>
      </c>
      <c r="D290" s="24" t="s">
        <v>100</v>
      </c>
      <c r="E290" s="24">
        <v>16.917516430014949</v>
      </c>
      <c r="F290" s="24">
        <v>16.243412784901544</v>
      </c>
      <c r="G290" s="24">
        <v>16.860350035148006</v>
      </c>
      <c r="H290" s="24">
        <v>16.678155220555524</v>
      </c>
      <c r="I290" s="24">
        <v>15.877841329819386</v>
      </c>
      <c r="J290" s="24">
        <v>15.659074680386798</v>
      </c>
      <c r="K290" s="24">
        <v>15.942723660761104</v>
      </c>
      <c r="L290" s="24">
        <v>16.374452105351224</v>
      </c>
      <c r="M290" s="90">
        <v>15.297350980120648</v>
      </c>
    </row>
    <row r="291" spans="1:13" x14ac:dyDescent="0.35">
      <c r="A291" s="23" t="str">
        <f>B177&amp;C264&amp;D291</f>
        <v>DISTRIBUCION VOLUMEN X CRITERIO (kg ó litros)Total Bebidas FriasHOMBRE</v>
      </c>
      <c r="B291" s="23">
        <v>0</v>
      </c>
      <c r="C291" s="23">
        <v>0</v>
      </c>
      <c r="D291" s="24" t="s">
        <v>101</v>
      </c>
      <c r="E291" s="24">
        <v>57.426770294138493</v>
      </c>
      <c r="F291" s="24">
        <v>56.202577921304872</v>
      </c>
      <c r="G291" s="24">
        <v>58.732532972749432</v>
      </c>
      <c r="H291" s="24">
        <v>58.92740107175262</v>
      </c>
      <c r="I291" s="24">
        <v>58.757357754466575</v>
      </c>
      <c r="J291" s="24">
        <v>56.979438299705301</v>
      </c>
      <c r="K291" s="24">
        <v>57.826927413065476</v>
      </c>
      <c r="L291" s="24">
        <v>57.755582058459787</v>
      </c>
      <c r="M291" s="90">
        <v>58.001018713210343</v>
      </c>
    </row>
    <row r="292" spans="1:13" x14ac:dyDescent="0.35">
      <c r="A292" s="23" t="str">
        <f>B177&amp;C264&amp;D292</f>
        <v>DISTRIBUCION VOLUMEN X CRITERIO (kg ó litros)Total Bebidas FriasMUJER</v>
      </c>
      <c r="B292" s="23">
        <v>0</v>
      </c>
      <c r="C292" s="23">
        <v>0</v>
      </c>
      <c r="D292" s="24" t="s">
        <v>102</v>
      </c>
      <c r="E292" s="24">
        <v>42.573228582946435</v>
      </c>
      <c r="F292" s="24">
        <v>43.797414196939336</v>
      </c>
      <c r="G292" s="24">
        <v>41.267467762671345</v>
      </c>
      <c r="H292" s="24">
        <v>41.072593256124435</v>
      </c>
      <c r="I292" s="24">
        <v>41.242639732628966</v>
      </c>
      <c r="J292" s="24">
        <v>43.020571071576086</v>
      </c>
      <c r="K292" s="24">
        <v>42.173069772587183</v>
      </c>
      <c r="L292" s="24">
        <v>42.244419744063691</v>
      </c>
      <c r="M292" s="90">
        <v>41.998979538720036</v>
      </c>
    </row>
    <row r="293" spans="1:13" x14ac:dyDescent="0.35">
      <c r="A293" s="23" t="str">
        <f>B177&amp;C293&amp;D293</f>
        <v>DISTRIBUCION VOLUMEN X CRITERIO (kg ó litros)Total Bebidas CalientesT.ESPAÑA</v>
      </c>
      <c r="B293" s="23">
        <v>0</v>
      </c>
      <c r="C293" s="23" t="s">
        <v>65</v>
      </c>
      <c r="D293" s="24" t="s">
        <v>49</v>
      </c>
      <c r="E293" s="24">
        <v>100</v>
      </c>
      <c r="F293" s="24">
        <v>100</v>
      </c>
      <c r="G293" s="24">
        <v>100</v>
      </c>
      <c r="H293" s="24">
        <v>100</v>
      </c>
      <c r="I293" s="24">
        <v>100</v>
      </c>
      <c r="J293" s="24">
        <v>100</v>
      </c>
      <c r="K293" s="24">
        <v>100</v>
      </c>
      <c r="L293" s="24">
        <v>100</v>
      </c>
      <c r="M293" s="90">
        <v>100</v>
      </c>
    </row>
    <row r="294" spans="1:13" x14ac:dyDescent="0.35">
      <c r="A294" s="23" t="str">
        <f>B177&amp;C293&amp;D294</f>
        <v>DISTRIBUCION VOLUMEN X CRITERIO (kg ó litros)Total Bebidas CalientesBCN AM</v>
      </c>
      <c r="B294" s="23">
        <v>0</v>
      </c>
      <c r="C294" s="23">
        <v>0</v>
      </c>
      <c r="D294" s="24" t="s">
        <v>53</v>
      </c>
      <c r="E294" s="24">
        <v>10.290878866542407</v>
      </c>
      <c r="F294" s="24">
        <v>8.891604825005512</v>
      </c>
      <c r="G294" s="24">
        <v>9.8859871968693795</v>
      </c>
      <c r="H294" s="24">
        <v>9.694822219959299</v>
      </c>
      <c r="I294" s="24">
        <v>9.2073172719143805</v>
      </c>
      <c r="J294" s="24">
        <v>8.7246852982212353</v>
      </c>
      <c r="K294" s="24">
        <v>8.615950590487973</v>
      </c>
      <c r="L294" s="24">
        <v>9.4904574028745685</v>
      </c>
      <c r="M294" s="90">
        <v>9.9262842810790879</v>
      </c>
    </row>
    <row r="295" spans="1:13" x14ac:dyDescent="0.35">
      <c r="A295" s="23" t="str">
        <f>B177&amp;C293&amp;D295</f>
        <v>DISTRIBUCION VOLUMEN X CRITERIO (kg ó litros)Total Bebidas CalientesREST.CAT ARAGON</v>
      </c>
      <c r="B295" s="23">
        <v>0</v>
      </c>
      <c r="C295" s="23">
        <v>0</v>
      </c>
      <c r="D295" s="24" t="s">
        <v>58</v>
      </c>
      <c r="E295" s="24">
        <v>12.197537828884375</v>
      </c>
      <c r="F295" s="24">
        <v>11.725127577471502</v>
      </c>
      <c r="G295" s="24">
        <v>12.102991958996503</v>
      </c>
      <c r="H295" s="24">
        <v>12.700198551486178</v>
      </c>
      <c r="I295" s="24">
        <v>12.870796465327578</v>
      </c>
      <c r="J295" s="24">
        <v>13.238386592131205</v>
      </c>
      <c r="K295" s="24">
        <v>13.699910665195183</v>
      </c>
      <c r="L295" s="24">
        <v>13.731533840132155</v>
      </c>
      <c r="M295" s="90">
        <v>13.672200866650172</v>
      </c>
    </row>
    <row r="296" spans="1:13" x14ac:dyDescent="0.35">
      <c r="A296" s="23" t="str">
        <f>B177&amp;C293&amp;D296</f>
        <v>DISTRIBUCION VOLUMEN X CRITERIO (kg ó litros)Total Bebidas CalientesLEVANTE</v>
      </c>
      <c r="B296" s="23">
        <v>0</v>
      </c>
      <c r="C296" s="23">
        <v>0</v>
      </c>
      <c r="D296" s="24" t="s">
        <v>62</v>
      </c>
      <c r="E296" s="24">
        <v>15.213628638619767</v>
      </c>
      <c r="F296" s="24">
        <v>13.775359834806359</v>
      </c>
      <c r="G296" s="24">
        <v>14.793089935319461</v>
      </c>
      <c r="H296" s="24">
        <v>15.092453040133607</v>
      </c>
      <c r="I296" s="24">
        <v>14.179249369361713</v>
      </c>
      <c r="J296" s="24">
        <v>14.681585334018029</v>
      </c>
      <c r="K296" s="24">
        <v>13.796121118574739</v>
      </c>
      <c r="L296" s="24">
        <v>14.026304388224364</v>
      </c>
      <c r="M296" s="90">
        <v>12.974836854719291</v>
      </c>
    </row>
    <row r="297" spans="1:13" x14ac:dyDescent="0.35">
      <c r="A297" s="23" t="str">
        <f>B177&amp;C293&amp;D297</f>
        <v>DISTRIBUCION VOLUMEN X CRITERIO (kg ó litros)Total Bebidas CalientesANDALUCIA</v>
      </c>
      <c r="B297" s="23">
        <v>0</v>
      </c>
      <c r="C297" s="23">
        <v>0</v>
      </c>
      <c r="D297" s="24" t="s">
        <v>66</v>
      </c>
      <c r="E297" s="24">
        <v>19.325508249710161</v>
      </c>
      <c r="F297" s="24">
        <v>19.691174190606144</v>
      </c>
      <c r="G297" s="24">
        <v>18.987119636182459</v>
      </c>
      <c r="H297" s="24">
        <v>17.992150548842094</v>
      </c>
      <c r="I297" s="24">
        <v>19.332004236507359</v>
      </c>
      <c r="J297" s="24">
        <v>20.198172032927186</v>
      </c>
      <c r="K297" s="24">
        <v>19.556155844269689</v>
      </c>
      <c r="L297" s="24">
        <v>18.240420871018472</v>
      </c>
      <c r="M297" s="90">
        <v>18.031298361886268</v>
      </c>
    </row>
    <row r="298" spans="1:13" x14ac:dyDescent="0.35">
      <c r="A298" s="23" t="str">
        <f>B177&amp;C293&amp;D298</f>
        <v>DISTRIBUCION VOLUMEN X CRITERIO (kg ó litros)Total Bebidas CalientesMDD AM</v>
      </c>
      <c r="B298" s="23">
        <v>0</v>
      </c>
      <c r="C298" s="23">
        <v>0</v>
      </c>
      <c r="D298" s="24" t="s">
        <v>70</v>
      </c>
      <c r="E298" s="24">
        <v>10.373397102656762</v>
      </c>
      <c r="F298" s="24">
        <v>11.28830659325577</v>
      </c>
      <c r="G298" s="24">
        <v>11.605153160056098</v>
      </c>
      <c r="H298" s="24">
        <v>11.595690069776909</v>
      </c>
      <c r="I298" s="24">
        <v>11.019967550189174</v>
      </c>
      <c r="J298" s="24">
        <v>10.607636933651532</v>
      </c>
      <c r="K298" s="24">
        <v>10.980447862000585</v>
      </c>
      <c r="L298" s="24">
        <v>11.400501546485316</v>
      </c>
      <c r="M298" s="90">
        <v>11.720521043540048</v>
      </c>
    </row>
    <row r="299" spans="1:13" x14ac:dyDescent="0.35">
      <c r="A299" s="23" t="str">
        <f>B177&amp;C293&amp;D299</f>
        <v>DISTRIBUCION VOLUMEN X CRITERIO (kg ó litros)Total Bebidas CalientesRTO CENTRO</v>
      </c>
      <c r="B299" s="23">
        <v>0</v>
      </c>
      <c r="C299" s="23">
        <v>0</v>
      </c>
      <c r="D299" s="24" t="s">
        <v>73</v>
      </c>
      <c r="E299" s="24">
        <v>8.1913548255416568</v>
      </c>
      <c r="F299" s="24">
        <v>8.3755897218141513</v>
      </c>
      <c r="G299" s="24">
        <v>8.3496896675237515</v>
      </c>
      <c r="H299" s="24">
        <v>8.5165361500652494</v>
      </c>
      <c r="I299" s="24">
        <v>7.8379995979632007</v>
      </c>
      <c r="J299" s="24">
        <v>7.787284300821594</v>
      </c>
      <c r="K299" s="24">
        <v>8.0095104659950351</v>
      </c>
      <c r="L299" s="24">
        <v>8.0646906910007061</v>
      </c>
      <c r="M299" s="90">
        <v>8.6515381231220889</v>
      </c>
    </row>
    <row r="300" spans="1:13" x14ac:dyDescent="0.35">
      <c r="A300" s="23" t="str">
        <f>B177&amp;C293&amp;D300</f>
        <v>DISTRIBUCION VOLUMEN X CRITERIO (kg ó litros)Total Bebidas CalientesNORTE-CENTRO</v>
      </c>
      <c r="B300" s="23">
        <v>0</v>
      </c>
      <c r="C300" s="23">
        <v>0</v>
      </c>
      <c r="D300" s="24" t="s">
        <v>76</v>
      </c>
      <c r="E300" s="24">
        <v>10.379374130479651</v>
      </c>
      <c r="F300" s="24">
        <v>11.133713654418399</v>
      </c>
      <c r="G300" s="24">
        <v>11.387448341841774</v>
      </c>
      <c r="H300" s="24">
        <v>11.597907067065737</v>
      </c>
      <c r="I300" s="24">
        <v>12.030742204614727</v>
      </c>
      <c r="J300" s="24">
        <v>11.324047513768445</v>
      </c>
      <c r="K300" s="24">
        <v>11.631227708937748</v>
      </c>
      <c r="L300" s="24">
        <v>11.605226506948732</v>
      </c>
      <c r="M300" s="90">
        <v>11.826516718311133</v>
      </c>
    </row>
    <row r="301" spans="1:13" x14ac:dyDescent="0.35">
      <c r="A301" s="23" t="str">
        <f>B177&amp;C293&amp;D301</f>
        <v>DISTRIBUCION VOLUMEN X CRITERIO (kg ó litros)Total Bebidas CalientesNOROESTE</v>
      </c>
      <c r="B301" s="23">
        <v>0</v>
      </c>
      <c r="C301" s="23">
        <v>0</v>
      </c>
      <c r="D301" s="24" t="s">
        <v>78</v>
      </c>
      <c r="E301" s="24">
        <v>14.028321194153792</v>
      </c>
      <c r="F301" s="24">
        <v>15.119119177258487</v>
      </c>
      <c r="G301" s="24">
        <v>12.888531974116571</v>
      </c>
      <c r="H301" s="24">
        <v>12.810244548301963</v>
      </c>
      <c r="I301" s="24">
        <v>13.521914822440943</v>
      </c>
      <c r="J301" s="24">
        <v>13.438194879804726</v>
      </c>
      <c r="K301" s="24">
        <v>13.71067682497484</v>
      </c>
      <c r="L301" s="24">
        <v>13.440859359982287</v>
      </c>
      <c r="M301" s="90">
        <v>13.196807467532212</v>
      </c>
    </row>
    <row r="302" spans="1:13" x14ac:dyDescent="0.35">
      <c r="A302" s="23" t="str">
        <f>B177&amp;C293&amp;D302</f>
        <v>DISTRIBUCION VOLUMEN X CRITERIO (kg ó litros)Total Bebidas Calientes&lt;2MIL</v>
      </c>
      <c r="B302" s="23">
        <v>0</v>
      </c>
      <c r="C302" s="23">
        <v>0</v>
      </c>
      <c r="D302" s="24" t="s">
        <v>81</v>
      </c>
      <c r="E302" s="24">
        <v>4.3300016139728923</v>
      </c>
      <c r="F302" s="24">
        <v>4.6001432436742578</v>
      </c>
      <c r="G302" s="24">
        <v>4.6042250801513056</v>
      </c>
      <c r="H302" s="24">
        <v>4.8590083477300858</v>
      </c>
      <c r="I302" s="24">
        <v>4.986377176382188</v>
      </c>
      <c r="J302" s="24">
        <v>5.0164576875618385</v>
      </c>
      <c r="K302" s="24">
        <v>4.9228731653863935</v>
      </c>
      <c r="L302" s="24">
        <v>5.1334076003572484</v>
      </c>
      <c r="M302" s="90">
        <v>5.1614727785718015</v>
      </c>
    </row>
    <row r="303" spans="1:13" x14ac:dyDescent="0.35">
      <c r="A303" s="23" t="str">
        <f>B177&amp;C293&amp;D303</f>
        <v>DISTRIBUCION VOLUMEN X CRITERIO (kg ó litros)Total Bebidas Calientes2-5MIL</v>
      </c>
      <c r="B303" s="23">
        <v>0</v>
      </c>
      <c r="C303" s="23">
        <v>0</v>
      </c>
      <c r="D303" s="24" t="s">
        <v>84</v>
      </c>
      <c r="E303" s="24">
        <v>5.172833958123296</v>
      </c>
      <c r="F303" s="24">
        <v>5.4599505185223478</v>
      </c>
      <c r="G303" s="24">
        <v>5.0394186478774614</v>
      </c>
      <c r="H303" s="24">
        <v>4.8142645429482167</v>
      </c>
      <c r="I303" s="24">
        <v>4.9749674120471052</v>
      </c>
      <c r="J303" s="24">
        <v>4.8898187100735662</v>
      </c>
      <c r="K303" s="24">
        <v>5.1136153332673677</v>
      </c>
      <c r="L303" s="24">
        <v>4.8941389831123363</v>
      </c>
      <c r="M303" s="90">
        <v>4.9612758337144705</v>
      </c>
    </row>
    <row r="304" spans="1:13" x14ac:dyDescent="0.35">
      <c r="A304" s="23" t="str">
        <f>B177&amp;C293&amp;D304</f>
        <v>DISTRIBUCION VOLUMEN X CRITERIO (kg ó litros)Total Bebidas Calientes5-10MIL</v>
      </c>
      <c r="B304" s="23">
        <v>0</v>
      </c>
      <c r="C304" s="23">
        <v>0</v>
      </c>
      <c r="D304" s="24" t="s">
        <v>85</v>
      </c>
      <c r="E304" s="24">
        <v>7.9112101308674978</v>
      </c>
      <c r="F304" s="24">
        <v>7.7516326965034867</v>
      </c>
      <c r="G304" s="24">
        <v>8.2820665466267656</v>
      </c>
      <c r="H304" s="24">
        <v>7.1133859589336792</v>
      </c>
      <c r="I304" s="24">
        <v>7.5668571999609666</v>
      </c>
      <c r="J304" s="24">
        <v>7.6595740781875383</v>
      </c>
      <c r="K304" s="24">
        <v>7.3298363625574448</v>
      </c>
      <c r="L304" s="24">
        <v>7.1343020191883948</v>
      </c>
      <c r="M304" s="90">
        <v>7.9805209978360585</v>
      </c>
    </row>
    <row r="305" spans="1:13" x14ac:dyDescent="0.35">
      <c r="A305" s="23" t="str">
        <f>B177&amp;C293&amp;D305</f>
        <v>DISTRIBUCION VOLUMEN X CRITERIO (kg ó litros)Total Bebidas Calientes10-30MIL</v>
      </c>
      <c r="B305" s="23">
        <v>0</v>
      </c>
      <c r="C305" s="23">
        <v>0</v>
      </c>
      <c r="D305" s="24" t="s">
        <v>86</v>
      </c>
      <c r="E305" s="24">
        <v>20.096855420750828</v>
      </c>
      <c r="F305" s="24">
        <v>19.242803697416342</v>
      </c>
      <c r="G305" s="24">
        <v>18.10201650920984</v>
      </c>
      <c r="H305" s="24">
        <v>18.649570600768577</v>
      </c>
      <c r="I305" s="24">
        <v>19.007530680554048</v>
      </c>
      <c r="J305" s="24">
        <v>19.231234487486404</v>
      </c>
      <c r="K305" s="24">
        <v>19.658013796072719</v>
      </c>
      <c r="L305" s="24">
        <v>17.888156863664413</v>
      </c>
      <c r="M305" s="90">
        <v>17.839343527557389</v>
      </c>
    </row>
    <row r="306" spans="1:13" x14ac:dyDescent="0.35">
      <c r="A306" s="23" t="str">
        <f>B177&amp;C293&amp;D306</f>
        <v>DISTRIBUCION VOLUMEN X CRITERIO (kg ó litros)Total Bebidas Calientes30-100MIL</v>
      </c>
      <c r="B306" s="23">
        <v>0</v>
      </c>
      <c r="C306" s="23">
        <v>0</v>
      </c>
      <c r="D306" s="24" t="s">
        <v>87</v>
      </c>
      <c r="E306" s="24">
        <v>20.914179285702776</v>
      </c>
      <c r="F306" s="24">
        <v>20.629205533662891</v>
      </c>
      <c r="G306" s="24">
        <v>21.68659853075787</v>
      </c>
      <c r="H306" s="24">
        <v>20.713000107139187</v>
      </c>
      <c r="I306" s="24">
        <v>21.913674129162565</v>
      </c>
      <c r="J306" s="24">
        <v>22.540920817701608</v>
      </c>
      <c r="K306" s="24">
        <v>22.549952754419049</v>
      </c>
      <c r="L306" s="24">
        <v>22.432514802263967</v>
      </c>
      <c r="M306" s="90">
        <v>21.408689388690895</v>
      </c>
    </row>
    <row r="307" spans="1:13" x14ac:dyDescent="0.35">
      <c r="A307" s="23" t="str">
        <f>B177&amp;C293&amp;D307</f>
        <v>DISTRIBUCION VOLUMEN X CRITERIO (kg ó litros)Total Bebidas Calientes100-200MIL</v>
      </c>
      <c r="B307" s="23">
        <v>0</v>
      </c>
      <c r="C307" s="23">
        <v>0</v>
      </c>
      <c r="D307" s="24" t="s">
        <v>88</v>
      </c>
      <c r="E307" s="24">
        <v>10.806357003762674</v>
      </c>
      <c r="F307" s="24">
        <v>11.587430675748616</v>
      </c>
      <c r="G307" s="24">
        <v>11.389617194536388</v>
      </c>
      <c r="H307" s="24">
        <v>11.451750223582824</v>
      </c>
      <c r="I307" s="24">
        <v>11.728634680959765</v>
      </c>
      <c r="J307" s="24">
        <v>11.459038560079104</v>
      </c>
      <c r="K307" s="24">
        <v>10.624456668786213</v>
      </c>
      <c r="L307" s="24">
        <v>10.755070307082878</v>
      </c>
      <c r="M307" s="90">
        <v>11.563814777895244</v>
      </c>
    </row>
    <row r="308" spans="1:13" x14ac:dyDescent="0.35">
      <c r="A308" s="23" t="str">
        <f>B177&amp;C293&amp;D308</f>
        <v>DISTRIBUCION VOLUMEN X CRITERIO (kg ó litros)Total Bebidas Calientes200-500MIL</v>
      </c>
      <c r="B308" s="23">
        <v>0</v>
      </c>
      <c r="C308" s="23">
        <v>0</v>
      </c>
      <c r="D308" s="24" t="s">
        <v>89</v>
      </c>
      <c r="E308" s="24">
        <v>12.764472079452762</v>
      </c>
      <c r="F308" s="24">
        <v>13.54016452599676</v>
      </c>
      <c r="G308" s="24">
        <v>13.376150258410476</v>
      </c>
      <c r="H308" s="24">
        <v>15.475729001959019</v>
      </c>
      <c r="I308" s="24">
        <v>13.843686866124042</v>
      </c>
      <c r="J308" s="24">
        <v>13.307218300643248</v>
      </c>
      <c r="K308" s="24">
        <v>13.099689877902321</v>
      </c>
      <c r="L308" s="24">
        <v>13.854631632662272</v>
      </c>
      <c r="M308" s="90">
        <v>12.903908696637517</v>
      </c>
    </row>
    <row r="309" spans="1:13" x14ac:dyDescent="0.35">
      <c r="A309" s="23" t="str">
        <f>B177&amp;C293&amp;D309</f>
        <v>DISTRIBUCION VOLUMEN X CRITERIO (kg ó litros)Total Bebidas Calientes&gt;500MIL</v>
      </c>
      <c r="B309" s="23">
        <v>0</v>
      </c>
      <c r="C309" s="23">
        <v>0</v>
      </c>
      <c r="D309" s="24" t="s">
        <v>90</v>
      </c>
      <c r="E309" s="24">
        <v>18.004092783185445</v>
      </c>
      <c r="F309" s="24">
        <v>17.188667824549832</v>
      </c>
      <c r="G309" s="24">
        <v>17.519916547421232</v>
      </c>
      <c r="H309" s="24">
        <v>16.923290820235362</v>
      </c>
      <c r="I309" s="24">
        <v>15.978264360011751</v>
      </c>
      <c r="J309" s="24">
        <v>15.895731492743742</v>
      </c>
      <c r="K309" s="24">
        <v>16.701566284933552</v>
      </c>
      <c r="L309" s="24">
        <v>17.907772659387501</v>
      </c>
      <c r="M309" s="90">
        <v>18.180975313099598</v>
      </c>
    </row>
    <row r="310" spans="1:13" x14ac:dyDescent="0.35">
      <c r="A310" s="23" t="str">
        <f>B177&amp;C293&amp;D310</f>
        <v>DISTRIBUCION VOLUMEN X CRITERIO (kg ó litros)Total Bebidas CalientesDE 15 A 19 AÑOS</v>
      </c>
      <c r="B310" s="23">
        <v>0</v>
      </c>
      <c r="C310" s="23">
        <v>0</v>
      </c>
      <c r="D310" s="24" t="s">
        <v>91</v>
      </c>
      <c r="E310" s="24">
        <v>1.3040885433067886</v>
      </c>
      <c r="F310" s="24">
        <v>1.1701119053642022</v>
      </c>
      <c r="G310" s="24">
        <v>1.3950725403379469</v>
      </c>
      <c r="H310" s="24">
        <v>0.49222291260558315</v>
      </c>
      <c r="I310" s="24">
        <v>0.58630790404452815</v>
      </c>
      <c r="J310" s="24">
        <v>0.75225449056512039</v>
      </c>
      <c r="K310" s="24">
        <v>0.73781156127278269</v>
      </c>
      <c r="L310" s="24">
        <v>0.89111924156347633</v>
      </c>
      <c r="M310" s="90">
        <v>0.71550128543600688</v>
      </c>
    </row>
    <row r="311" spans="1:13" x14ac:dyDescent="0.35">
      <c r="A311" s="23" t="str">
        <f>B177&amp;C293&amp;D311</f>
        <v>DISTRIBUCION VOLUMEN X CRITERIO (kg ó litros)Total Bebidas CalientesDE 20 A 24 AÑOS</v>
      </c>
      <c r="B311" s="23">
        <v>0</v>
      </c>
      <c r="C311" s="23">
        <v>0</v>
      </c>
      <c r="D311" s="24" t="s">
        <v>92</v>
      </c>
      <c r="E311" s="24">
        <v>1.4881459335710185</v>
      </c>
      <c r="F311" s="24">
        <v>1.2916626587837039</v>
      </c>
      <c r="G311" s="24">
        <v>1.3689573551195278</v>
      </c>
      <c r="H311" s="24">
        <v>1.6584598118328155</v>
      </c>
      <c r="I311" s="24">
        <v>1.570893777171702</v>
      </c>
      <c r="J311" s="24">
        <v>1.5488952929108886</v>
      </c>
      <c r="K311" s="24">
        <v>1.5988504241054511</v>
      </c>
      <c r="L311" s="24">
        <v>1.547981463818916</v>
      </c>
      <c r="M311" s="90">
        <v>1.5921218280040648</v>
      </c>
    </row>
    <row r="312" spans="1:13" x14ac:dyDescent="0.35">
      <c r="A312" s="23" t="str">
        <f>B177&amp;C293&amp;D312</f>
        <v>DISTRIBUCION VOLUMEN X CRITERIO (kg ó litros)Total Bebidas CalientesDE 25 A 34 AÑOS</v>
      </c>
      <c r="B312" s="23">
        <v>0</v>
      </c>
      <c r="C312" s="23">
        <v>0</v>
      </c>
      <c r="D312" s="24" t="s">
        <v>93</v>
      </c>
      <c r="E312" s="24">
        <v>5.7693823188818261</v>
      </c>
      <c r="F312" s="24">
        <v>6.4572150213629484</v>
      </c>
      <c r="G312" s="24">
        <v>8.1324111681600346</v>
      </c>
      <c r="H312" s="24">
        <v>6.415860710879544</v>
      </c>
      <c r="I312" s="24">
        <v>6.1017326067890565</v>
      </c>
      <c r="J312" s="24">
        <v>6.2933360006840573</v>
      </c>
      <c r="K312" s="24">
        <v>6.246330636867536</v>
      </c>
      <c r="L312" s="24">
        <v>6.0274024756282936</v>
      </c>
      <c r="M312" s="90">
        <v>6.3138468835566677</v>
      </c>
    </row>
    <row r="313" spans="1:13" x14ac:dyDescent="0.35">
      <c r="A313" s="23" t="str">
        <f>B177&amp;C293&amp;D313</f>
        <v>DISTRIBUCION VOLUMEN X CRITERIO (kg ó litros)Total Bebidas CalientesDE 35 A 49 AÑOS</v>
      </c>
      <c r="B313" s="23">
        <v>0</v>
      </c>
      <c r="C313" s="23">
        <v>0</v>
      </c>
      <c r="D313" s="24" t="s">
        <v>94</v>
      </c>
      <c r="E313" s="24">
        <v>29.186691911209607</v>
      </c>
      <c r="F313" s="24">
        <v>27.835626820484606</v>
      </c>
      <c r="G313" s="24">
        <v>28.387103003402871</v>
      </c>
      <c r="H313" s="24">
        <v>28.041330050511061</v>
      </c>
      <c r="I313" s="24">
        <v>25.962040872531944</v>
      </c>
      <c r="J313" s="24">
        <v>26.294581055530351</v>
      </c>
      <c r="K313" s="24">
        <v>27.532966562170685</v>
      </c>
      <c r="L313" s="24">
        <v>26.492615632699785</v>
      </c>
      <c r="M313" s="90">
        <v>25.420220720951981</v>
      </c>
    </row>
    <row r="314" spans="1:13" x14ac:dyDescent="0.35">
      <c r="A314" s="23" t="str">
        <f>B177&amp;C293&amp;D314</f>
        <v>DISTRIBUCION VOLUMEN X CRITERIO (kg ó litros)Total Bebidas CalientesDE 50 A 59 AÑOS</v>
      </c>
      <c r="B314" s="23">
        <v>0</v>
      </c>
      <c r="C314" s="23">
        <v>0</v>
      </c>
      <c r="D314" s="24" t="s">
        <v>95</v>
      </c>
      <c r="E314" s="24">
        <v>26.463844775911692</v>
      </c>
      <c r="F314" s="24">
        <v>26.522510080871186</v>
      </c>
      <c r="G314" s="24">
        <v>26.205089983441926</v>
      </c>
      <c r="H314" s="24">
        <v>25.921732646989199</v>
      </c>
      <c r="I314" s="24">
        <v>26.210771413560032</v>
      </c>
      <c r="J314" s="24">
        <v>25.537142211106818</v>
      </c>
      <c r="K314" s="24">
        <v>25.716342863530915</v>
      </c>
      <c r="L314" s="24">
        <v>25.274020026769517</v>
      </c>
      <c r="M314" s="90">
        <v>25.23742948773328</v>
      </c>
    </row>
    <row r="315" spans="1:13" x14ac:dyDescent="0.35">
      <c r="A315" s="23" t="str">
        <f>B177&amp;C293&amp;D315</f>
        <v>DISTRIBUCION VOLUMEN X CRITERIO (kg ó litros)Total Bebidas CalientesDE 60 A 75 AÑOS</v>
      </c>
      <c r="B315" s="23">
        <v>0</v>
      </c>
      <c r="C315" s="23">
        <v>0</v>
      </c>
      <c r="D315" s="24" t="s">
        <v>96</v>
      </c>
      <c r="E315" s="24">
        <v>35.787839837982119</v>
      </c>
      <c r="F315" s="24">
        <v>36.722858992977393</v>
      </c>
      <c r="G315" s="24">
        <v>34.511373821219301</v>
      </c>
      <c r="H315" s="24">
        <v>37.470388815166721</v>
      </c>
      <c r="I315" s="24">
        <v>39.568247984524561</v>
      </c>
      <c r="J315" s="24">
        <v>39.573779057605165</v>
      </c>
      <c r="K315" s="24">
        <v>38.167697778599866</v>
      </c>
      <c r="L315" s="24">
        <v>39.766853061966032</v>
      </c>
      <c r="M315" s="90">
        <v>40.720882138032401</v>
      </c>
    </row>
    <row r="316" spans="1:13" x14ac:dyDescent="0.35">
      <c r="A316" s="23" t="str">
        <f>B177&amp;C293&amp;D316</f>
        <v>DISTRIBUCION VOLUMEN X CRITERIO (kg ó litros)Total Bebidas CalientesALTA Y MEDIA ALTA</v>
      </c>
      <c r="B316" s="23">
        <v>0</v>
      </c>
      <c r="C316" s="23">
        <v>0</v>
      </c>
      <c r="D316" s="24" t="s">
        <v>97</v>
      </c>
      <c r="E316" s="24">
        <v>26.144233808780569</v>
      </c>
      <c r="F316" s="24">
        <v>26.744944417644547</v>
      </c>
      <c r="G316" s="24">
        <v>27.059406521887208</v>
      </c>
      <c r="H316" s="24">
        <v>24.902391687845004</v>
      </c>
      <c r="I316" s="24">
        <v>25.231030667953185</v>
      </c>
      <c r="J316" s="24">
        <v>24.532732270225694</v>
      </c>
      <c r="K316" s="24">
        <v>25.425343555063023</v>
      </c>
      <c r="L316" s="24">
        <v>24.566780600032644</v>
      </c>
      <c r="M316" s="90">
        <v>25.67604430415177</v>
      </c>
    </row>
    <row r="317" spans="1:13" x14ac:dyDescent="0.35">
      <c r="A317" s="23" t="str">
        <f>B177&amp;C293&amp;D317</f>
        <v>DISTRIBUCION VOLUMEN X CRITERIO (kg ó litros)Total Bebidas CalientesMEDIA</v>
      </c>
      <c r="B317" s="23">
        <v>0</v>
      </c>
      <c r="C317" s="23">
        <v>0</v>
      </c>
      <c r="D317" s="24" t="s">
        <v>98</v>
      </c>
      <c r="E317" s="24">
        <v>31.887071053436699</v>
      </c>
      <c r="F317" s="24">
        <v>32.366455518934707</v>
      </c>
      <c r="G317" s="24">
        <v>32.718078734701145</v>
      </c>
      <c r="H317" s="24">
        <v>31.595526295621841</v>
      </c>
      <c r="I317" s="24">
        <v>32.389462458592931</v>
      </c>
      <c r="J317" s="24">
        <v>32.094462178876412</v>
      </c>
      <c r="K317" s="24">
        <v>32.071225065371884</v>
      </c>
      <c r="L317" s="24">
        <v>32.192157948344693</v>
      </c>
      <c r="M317" s="90">
        <v>31.521304231292323</v>
      </c>
    </row>
    <row r="318" spans="1:13" x14ac:dyDescent="0.35">
      <c r="A318" s="23" t="str">
        <f>B177&amp;C293&amp;D318</f>
        <v>DISTRIBUCION VOLUMEN X CRITERIO (kg ó litros)Total Bebidas CalientesMEDIA BAJA</v>
      </c>
      <c r="B318" s="23">
        <v>0</v>
      </c>
      <c r="C318" s="23">
        <v>0</v>
      </c>
      <c r="D318" s="24" t="s">
        <v>99</v>
      </c>
      <c r="E318" s="24">
        <v>25.383955000484182</v>
      </c>
      <c r="F318" s="24">
        <v>26.327514780975452</v>
      </c>
      <c r="G318" s="24">
        <v>26.743525302123178</v>
      </c>
      <c r="H318" s="24">
        <v>29.526347098986054</v>
      </c>
      <c r="I318" s="24">
        <v>27.86889226686008</v>
      </c>
      <c r="J318" s="24">
        <v>29.071329720267613</v>
      </c>
      <c r="K318" s="24">
        <v>28.232489611821116</v>
      </c>
      <c r="L318" s="24">
        <v>28.571050883162485</v>
      </c>
      <c r="M318" s="90">
        <v>27.260230688993303</v>
      </c>
    </row>
    <row r="319" spans="1:13" x14ac:dyDescent="0.35">
      <c r="A319" s="23" t="str">
        <f>B177&amp;C293&amp;D319</f>
        <v>DISTRIBUCION VOLUMEN X CRITERIO (kg ó litros)Total Bebidas CalientesBAJA</v>
      </c>
      <c r="B319" s="23">
        <v>0</v>
      </c>
      <c r="C319" s="23">
        <v>0</v>
      </c>
      <c r="D319" s="24" t="s">
        <v>100</v>
      </c>
      <c r="E319" s="24">
        <v>16.584739484168136</v>
      </c>
      <c r="F319" s="24">
        <v>14.56108507574989</v>
      </c>
      <c r="G319" s="24">
        <v>13.478987203452707</v>
      </c>
      <c r="H319" s="24">
        <v>13.975735267125305</v>
      </c>
      <c r="I319" s="24">
        <v>14.510603441716489</v>
      </c>
      <c r="J319" s="24">
        <v>14.301479790396204</v>
      </c>
      <c r="K319" s="24">
        <v>14.270946772001924</v>
      </c>
      <c r="L319" s="24">
        <v>14.6700043799472</v>
      </c>
      <c r="M319" s="90">
        <v>15.542423391713575</v>
      </c>
    </row>
    <row r="320" spans="1:13" x14ac:dyDescent="0.35">
      <c r="A320" s="23" t="str">
        <f>B177&amp;C293&amp;D320</f>
        <v>DISTRIBUCION VOLUMEN X CRITERIO (kg ó litros)Total Bebidas CalientesHOMBRE</v>
      </c>
      <c r="B320" s="23">
        <v>0</v>
      </c>
      <c r="C320" s="23">
        <v>0</v>
      </c>
      <c r="D320" s="24" t="s">
        <v>101</v>
      </c>
      <c r="E320" s="24">
        <v>63.00176490272635</v>
      </c>
      <c r="F320" s="24">
        <v>62.472355402205238</v>
      </c>
      <c r="G320" s="24">
        <v>61.494213217588559</v>
      </c>
      <c r="H320" s="24">
        <v>61.472178161028964</v>
      </c>
      <c r="I320" s="24">
        <v>62.003761579049907</v>
      </c>
      <c r="J320" s="24">
        <v>62.544732391476835</v>
      </c>
      <c r="K320" s="24">
        <v>59.707919948544465</v>
      </c>
      <c r="L320" s="24">
        <v>58.826098236323666</v>
      </c>
      <c r="M320" s="90">
        <v>59.10321343795799</v>
      </c>
    </row>
    <row r="321" spans="1:13" x14ac:dyDescent="0.35">
      <c r="A321" s="23" t="str">
        <f>B177&amp;C293&amp;D321</f>
        <v>DISTRIBUCION VOLUMEN X CRITERIO (kg ó litros)Total Bebidas CalientesMUJER</v>
      </c>
      <c r="B321" s="23">
        <v>0</v>
      </c>
      <c r="C321" s="23">
        <v>0</v>
      </c>
      <c r="D321" s="24" t="s">
        <v>102</v>
      </c>
      <c r="E321" s="24">
        <v>36.998237001732463</v>
      </c>
      <c r="F321" s="24">
        <v>37.527643156961837</v>
      </c>
      <c r="G321" s="24">
        <v>38.505802982920095</v>
      </c>
      <c r="H321" s="24">
        <v>38.527826832053137</v>
      </c>
      <c r="I321" s="24">
        <v>37.996219925325022</v>
      </c>
      <c r="J321" s="24">
        <v>37.455259423688723</v>
      </c>
      <c r="K321" s="24">
        <v>40.292078440822735</v>
      </c>
      <c r="L321" s="24">
        <v>41.173888358541525</v>
      </c>
      <c r="M321" s="90">
        <v>40.8967855471493</v>
      </c>
    </row>
    <row r="322" spans="1:13" x14ac:dyDescent="0.35">
      <c r="A322" s="23" t="str">
        <f>B177&amp;C322&amp;D322</f>
        <v>DISTRIBUCION VOLUMEN X CRITERIO (kg ó litros)Total AperitivosT.ESPAÑA</v>
      </c>
      <c r="B322" s="23">
        <v>0</v>
      </c>
      <c r="C322" s="23" t="s">
        <v>69</v>
      </c>
      <c r="D322" s="24" t="s">
        <v>49</v>
      </c>
      <c r="E322" s="24">
        <v>100</v>
      </c>
      <c r="F322" s="24">
        <v>100</v>
      </c>
      <c r="G322" s="24">
        <v>100</v>
      </c>
      <c r="H322" s="24">
        <v>100</v>
      </c>
      <c r="I322" s="24">
        <v>100</v>
      </c>
      <c r="J322" s="24">
        <v>100</v>
      </c>
      <c r="K322" s="24">
        <v>100</v>
      </c>
      <c r="L322" s="24">
        <v>100</v>
      </c>
      <c r="M322" s="90">
        <v>100</v>
      </c>
    </row>
    <row r="323" spans="1:13" x14ac:dyDescent="0.35">
      <c r="A323" s="23" t="str">
        <f>B177&amp;C322&amp;D323</f>
        <v>DISTRIBUCION VOLUMEN X CRITERIO (kg ó litros)Total AperitivosBCN AM</v>
      </c>
      <c r="B323" s="23">
        <v>0</v>
      </c>
      <c r="C323" s="23">
        <v>0</v>
      </c>
      <c r="D323" s="24" t="s">
        <v>53</v>
      </c>
      <c r="E323" s="24">
        <v>6.5673556814159246</v>
      </c>
      <c r="F323" s="24">
        <v>6.4041881774269811</v>
      </c>
      <c r="G323" s="24">
        <v>5.5620200229935506</v>
      </c>
      <c r="H323" s="24">
        <v>8.2580213216667673</v>
      </c>
      <c r="I323" s="24">
        <v>8.3376783026589738</v>
      </c>
      <c r="J323" s="24">
        <v>7.9633422361079935</v>
      </c>
      <c r="K323" s="24">
        <v>11.254682147195288</v>
      </c>
      <c r="L323" s="24">
        <v>10.790640135747708</v>
      </c>
      <c r="M323" s="90">
        <v>8.4236148412742615</v>
      </c>
    </row>
    <row r="324" spans="1:13" x14ac:dyDescent="0.35">
      <c r="A324" s="23" t="str">
        <f>B177&amp;C322&amp;D324</f>
        <v>DISTRIBUCION VOLUMEN X CRITERIO (kg ó litros)Total AperitivosREST.CAT ARAGON</v>
      </c>
      <c r="B324" s="23">
        <v>0</v>
      </c>
      <c r="C324" s="23">
        <v>0</v>
      </c>
      <c r="D324" s="24" t="s">
        <v>58</v>
      </c>
      <c r="E324" s="24">
        <v>10.188957865095148</v>
      </c>
      <c r="F324" s="24">
        <v>10.145248211105836</v>
      </c>
      <c r="G324" s="24">
        <v>9.701820248469982</v>
      </c>
      <c r="H324" s="24">
        <v>11.879858159184078</v>
      </c>
      <c r="I324" s="24">
        <v>9.4797889541689582</v>
      </c>
      <c r="J324" s="24">
        <v>10.738264504383341</v>
      </c>
      <c r="K324" s="24">
        <v>9.9366858019770898</v>
      </c>
      <c r="L324" s="24">
        <v>12.389110680503537</v>
      </c>
      <c r="M324" s="90">
        <v>14.655602291539759</v>
      </c>
    </row>
    <row r="325" spans="1:13" x14ac:dyDescent="0.35">
      <c r="A325" s="23" t="str">
        <f>B177&amp;C322&amp;D325</f>
        <v>DISTRIBUCION VOLUMEN X CRITERIO (kg ó litros)Total AperitivosLEVANTE</v>
      </c>
      <c r="B325" s="23">
        <v>0</v>
      </c>
      <c r="C325" s="23">
        <v>0</v>
      </c>
      <c r="D325" s="24" t="s">
        <v>62</v>
      </c>
      <c r="E325" s="24">
        <v>13.636729802381115</v>
      </c>
      <c r="F325" s="24">
        <v>17.481923259503347</v>
      </c>
      <c r="G325" s="24">
        <v>16.167838258956564</v>
      </c>
      <c r="H325" s="24">
        <v>16.428284644364872</v>
      </c>
      <c r="I325" s="24">
        <v>14.103585015371142</v>
      </c>
      <c r="J325" s="24">
        <v>13.177816479393172</v>
      </c>
      <c r="K325" s="24">
        <v>12.685485549138784</v>
      </c>
      <c r="L325" s="24">
        <v>15.666213615740077</v>
      </c>
      <c r="M325" s="90">
        <v>14.431217990622732</v>
      </c>
    </row>
    <row r="326" spans="1:13" x14ac:dyDescent="0.35">
      <c r="A326" s="23" t="str">
        <f>B177&amp;C322&amp;D326</f>
        <v>DISTRIBUCION VOLUMEN X CRITERIO (kg ó litros)Total AperitivosANDALUCIA</v>
      </c>
      <c r="B326" s="23">
        <v>0</v>
      </c>
      <c r="C326" s="23">
        <v>0</v>
      </c>
      <c r="D326" s="24" t="s">
        <v>66</v>
      </c>
      <c r="E326" s="24">
        <v>23.467337987892325</v>
      </c>
      <c r="F326" s="24">
        <v>20.74166866165524</v>
      </c>
      <c r="G326" s="24">
        <v>27.866721185814257</v>
      </c>
      <c r="H326" s="24">
        <v>22.345185092935598</v>
      </c>
      <c r="I326" s="24">
        <v>20.06739294021839</v>
      </c>
      <c r="J326" s="24">
        <v>20.839857763146938</v>
      </c>
      <c r="K326" s="24">
        <v>21.812709520584413</v>
      </c>
      <c r="L326" s="24">
        <v>19.357114029282702</v>
      </c>
      <c r="M326" s="90">
        <v>17.981194869960788</v>
      </c>
    </row>
    <row r="327" spans="1:13" x14ac:dyDescent="0.35">
      <c r="A327" s="23" t="str">
        <f>B177&amp;C322&amp;D327</f>
        <v>DISTRIBUCION VOLUMEN X CRITERIO (kg ó litros)Total AperitivosMDD AM</v>
      </c>
      <c r="B327" s="23">
        <v>0</v>
      </c>
      <c r="C327" s="23">
        <v>0</v>
      </c>
      <c r="D327" s="24" t="s">
        <v>70</v>
      </c>
      <c r="E327" s="24">
        <v>10.724840236066949</v>
      </c>
      <c r="F327" s="24">
        <v>12.398583354007101</v>
      </c>
      <c r="G327" s="24">
        <v>10.707974725132683</v>
      </c>
      <c r="H327" s="24">
        <v>8.642713252005116</v>
      </c>
      <c r="I327" s="24">
        <v>14.041169939411354</v>
      </c>
      <c r="J327" s="24">
        <v>10.089331244057375</v>
      </c>
      <c r="K327" s="24">
        <v>9.7299636607891529</v>
      </c>
      <c r="L327" s="24">
        <v>9.6061881925293306</v>
      </c>
      <c r="M327" s="90">
        <v>10.213595803370078</v>
      </c>
    </row>
    <row r="328" spans="1:13" x14ac:dyDescent="0.35">
      <c r="A328" s="23" t="str">
        <f>B177&amp;C322&amp;D328</f>
        <v>DISTRIBUCION VOLUMEN X CRITERIO (kg ó litros)Total AperitivosRTO CENTRO</v>
      </c>
      <c r="B328" s="23">
        <v>0</v>
      </c>
      <c r="C328" s="23">
        <v>0</v>
      </c>
      <c r="D328" s="24" t="s">
        <v>73</v>
      </c>
      <c r="E328" s="24">
        <v>17.072895234258787</v>
      </c>
      <c r="F328" s="24">
        <v>15.622613957598746</v>
      </c>
      <c r="G328" s="24">
        <v>14.510714885012399</v>
      </c>
      <c r="H328" s="24">
        <v>14.37500871592848</v>
      </c>
      <c r="I328" s="24">
        <v>14.859663763922828</v>
      </c>
      <c r="J328" s="24">
        <v>12.218930152392552</v>
      </c>
      <c r="K328" s="24">
        <v>12.93570879997749</v>
      </c>
      <c r="L328" s="24">
        <v>11.320870473533953</v>
      </c>
      <c r="M328" s="90">
        <v>11.793012300791945</v>
      </c>
    </row>
    <row r="329" spans="1:13" x14ac:dyDescent="0.35">
      <c r="A329" s="23" t="str">
        <f>B177&amp;C322&amp;D329</f>
        <v>DISTRIBUCION VOLUMEN X CRITERIO (kg ó litros)Total AperitivosNORTE-CENTRO</v>
      </c>
      <c r="B329" s="23">
        <v>0</v>
      </c>
      <c r="C329" s="23">
        <v>0</v>
      </c>
      <c r="D329" s="24" t="s">
        <v>76</v>
      </c>
      <c r="E329" s="24">
        <v>10.811431181265183</v>
      </c>
      <c r="F329" s="24">
        <v>10.130054886730171</v>
      </c>
      <c r="G329" s="24">
        <v>8.1179084739852172</v>
      </c>
      <c r="H329" s="24">
        <v>11.249126481312587</v>
      </c>
      <c r="I329" s="24">
        <v>10.307293211832377</v>
      </c>
      <c r="J329" s="24">
        <v>17.395605032008149</v>
      </c>
      <c r="K329" s="24">
        <v>12.658557030775627</v>
      </c>
      <c r="L329" s="24">
        <v>12.721396332162655</v>
      </c>
      <c r="M329" s="90">
        <v>9.1515728786870412</v>
      </c>
    </row>
    <row r="330" spans="1:13" x14ac:dyDescent="0.35">
      <c r="A330" s="23" t="str">
        <f>B177&amp;C322&amp;D330</f>
        <v>DISTRIBUCION VOLUMEN X CRITERIO (kg ó litros)Total AperitivosNOROESTE</v>
      </c>
      <c r="B330" s="23">
        <v>0</v>
      </c>
      <c r="C330" s="23">
        <v>0</v>
      </c>
      <c r="D330" s="24" t="s">
        <v>78</v>
      </c>
      <c r="E330" s="24">
        <v>7.5304483735240204</v>
      </c>
      <c r="F330" s="24">
        <v>7.0757237450260249</v>
      </c>
      <c r="G330" s="24">
        <v>7.3650051370738048</v>
      </c>
      <c r="H330" s="24">
        <v>6.8218084826781835</v>
      </c>
      <c r="I330" s="24">
        <v>8.8034250161094967</v>
      </c>
      <c r="J330" s="24">
        <v>7.5768492501001008</v>
      </c>
      <c r="K330" s="24">
        <v>8.9862151952635774</v>
      </c>
      <c r="L330" s="24">
        <v>8.1484749775826799</v>
      </c>
      <c r="M330" s="90">
        <v>13.350185044443204</v>
      </c>
    </row>
    <row r="331" spans="1:13" x14ac:dyDescent="0.35">
      <c r="A331" s="23" t="str">
        <f>B177&amp;C322&amp;D331</f>
        <v>DISTRIBUCION VOLUMEN X CRITERIO (kg ó litros)Total Aperitivos&lt;2MIL</v>
      </c>
      <c r="B331" s="23">
        <v>0</v>
      </c>
      <c r="C331" s="23">
        <v>0</v>
      </c>
      <c r="D331" s="24" t="s">
        <v>81</v>
      </c>
      <c r="E331" s="25">
        <v>9.1307425618568381</v>
      </c>
      <c r="F331" s="24">
        <v>7.2909297661930976</v>
      </c>
      <c r="G331" s="25">
        <v>5.6116490910238097</v>
      </c>
      <c r="H331" s="24">
        <v>7.6099882922477908</v>
      </c>
      <c r="I331" s="24">
        <v>7.746852358070071</v>
      </c>
      <c r="J331" s="24">
        <v>6.0544137963586548</v>
      </c>
      <c r="K331" s="24">
        <v>5.7554418111360208</v>
      </c>
      <c r="L331" s="24">
        <v>5.6458502942595947</v>
      </c>
      <c r="M331" s="90">
        <v>4.8450164577460448</v>
      </c>
    </row>
    <row r="332" spans="1:13" x14ac:dyDescent="0.35">
      <c r="A332" s="23" t="str">
        <f>B177&amp;C322&amp;D332</f>
        <v>DISTRIBUCION VOLUMEN X CRITERIO (kg ó litros)Total Aperitivos2-5MIL</v>
      </c>
      <c r="B332" s="23">
        <v>0</v>
      </c>
      <c r="C332" s="23">
        <v>0</v>
      </c>
      <c r="D332" s="24" t="s">
        <v>84</v>
      </c>
      <c r="E332" s="24">
        <v>6.5321809734036869</v>
      </c>
      <c r="F332" s="24">
        <v>4.8781067384124022</v>
      </c>
      <c r="G332" s="24">
        <v>4.102801388281577</v>
      </c>
      <c r="H332" s="24">
        <v>5.612945019868862</v>
      </c>
      <c r="I332" s="24">
        <v>4.8357243019104299</v>
      </c>
      <c r="J332" s="24">
        <v>5.4841003987632835</v>
      </c>
      <c r="K332" s="24">
        <v>6.9872367829724515</v>
      </c>
      <c r="L332" s="24">
        <v>6.812616367583507</v>
      </c>
      <c r="M332" s="90">
        <v>5.7921396758714199</v>
      </c>
    </row>
    <row r="333" spans="1:13" x14ac:dyDescent="0.35">
      <c r="A333" s="23" t="str">
        <f>B177&amp;C322&amp;D333</f>
        <v>DISTRIBUCION VOLUMEN X CRITERIO (kg ó litros)Total Aperitivos5-10MIL</v>
      </c>
      <c r="B333" s="23">
        <v>0</v>
      </c>
      <c r="C333" s="23">
        <v>0</v>
      </c>
      <c r="D333" s="24" t="s">
        <v>85</v>
      </c>
      <c r="E333" s="24">
        <v>5.6756675828697709</v>
      </c>
      <c r="F333" s="24">
        <v>5.176012142887183</v>
      </c>
      <c r="G333" s="24">
        <v>6.396488314447069</v>
      </c>
      <c r="H333" s="24">
        <v>7.042086253738761</v>
      </c>
      <c r="I333" s="24">
        <v>7.7223509325620974</v>
      </c>
      <c r="J333" s="24">
        <v>6.6675317241526271</v>
      </c>
      <c r="K333" s="24">
        <v>6.0316607926835664</v>
      </c>
      <c r="L333" s="24">
        <v>5.728877795611603</v>
      </c>
      <c r="M333" s="90">
        <v>7.7524827570469466</v>
      </c>
    </row>
    <row r="334" spans="1:13" x14ac:dyDescent="0.35">
      <c r="A334" s="23" t="str">
        <f>B177&amp;C322&amp;D334</f>
        <v>DISTRIBUCION VOLUMEN X CRITERIO (kg ó litros)Total Aperitivos10-30MIL</v>
      </c>
      <c r="B334" s="23">
        <v>0</v>
      </c>
      <c r="C334" s="23">
        <v>0</v>
      </c>
      <c r="D334" s="24" t="s">
        <v>86</v>
      </c>
      <c r="E334" s="24">
        <v>20.172279424055148</v>
      </c>
      <c r="F334" s="24">
        <v>21.539719032797219</v>
      </c>
      <c r="G334" s="24">
        <v>24.567392466374876</v>
      </c>
      <c r="H334" s="24">
        <v>23.385899833222336</v>
      </c>
      <c r="I334" s="24">
        <v>21.771468116351233</v>
      </c>
      <c r="J334" s="24">
        <v>27.395525246896714</v>
      </c>
      <c r="K334" s="24">
        <v>22.21405904544951</v>
      </c>
      <c r="L334" s="24">
        <v>23.603150177614189</v>
      </c>
      <c r="M334" s="90">
        <v>26.02814026521218</v>
      </c>
    </row>
    <row r="335" spans="1:13" x14ac:dyDescent="0.35">
      <c r="A335" s="23" t="str">
        <f>B177&amp;C322&amp;D335</f>
        <v>DISTRIBUCION VOLUMEN X CRITERIO (kg ó litros)Total Aperitivos30-100MIL</v>
      </c>
      <c r="B335" s="23">
        <v>0</v>
      </c>
      <c r="C335" s="23">
        <v>0</v>
      </c>
      <c r="D335" s="24" t="s">
        <v>87</v>
      </c>
      <c r="E335" s="24">
        <v>22.112551684383135</v>
      </c>
      <c r="F335" s="24">
        <v>23.665437779042392</v>
      </c>
      <c r="G335" s="24">
        <v>25.189782078546742</v>
      </c>
      <c r="H335" s="24">
        <v>20.684267550715756</v>
      </c>
      <c r="I335" s="24">
        <v>20.675178230574868</v>
      </c>
      <c r="J335" s="24">
        <v>18.140921813550314</v>
      </c>
      <c r="K335" s="24">
        <v>21.905903419624114</v>
      </c>
      <c r="L335" s="24">
        <v>22.319385576687775</v>
      </c>
      <c r="M335" s="90">
        <v>19.511652464916075</v>
      </c>
    </row>
    <row r="336" spans="1:13" x14ac:dyDescent="0.35">
      <c r="A336" s="23" t="str">
        <f>B177&amp;C322&amp;D336</f>
        <v>DISTRIBUCION VOLUMEN X CRITERIO (kg ó litros)Total Aperitivos100-200MIL</v>
      </c>
      <c r="B336" s="23">
        <v>0</v>
      </c>
      <c r="C336" s="23">
        <v>0</v>
      </c>
      <c r="D336" s="24" t="s">
        <v>88</v>
      </c>
      <c r="E336" s="24">
        <v>8.9559427468182022</v>
      </c>
      <c r="F336" s="24">
        <v>9.7171821959411275</v>
      </c>
      <c r="G336" s="24">
        <v>9.164315432761013</v>
      </c>
      <c r="H336" s="24">
        <v>7.6296130239354412</v>
      </c>
      <c r="I336" s="24">
        <v>8.5920965629024746</v>
      </c>
      <c r="J336" s="24">
        <v>9.3944928435798705</v>
      </c>
      <c r="K336" s="24">
        <v>6.5427511043989099</v>
      </c>
      <c r="L336" s="24">
        <v>6.7701621983102687</v>
      </c>
      <c r="M336" s="90">
        <v>5.9416463336743535</v>
      </c>
    </row>
    <row r="337" spans="1:13" x14ac:dyDescent="0.35">
      <c r="A337" s="23" t="str">
        <f>B177&amp;C322&amp;D337</f>
        <v>DISTRIBUCION VOLUMEN X CRITERIO (kg ó litros)Total Aperitivos200-500MIL</v>
      </c>
      <c r="B337" s="23">
        <v>0</v>
      </c>
      <c r="C337" s="23">
        <v>0</v>
      </c>
      <c r="D337" s="24" t="s">
        <v>89</v>
      </c>
      <c r="E337" s="24">
        <v>11.628661210370884</v>
      </c>
      <c r="F337" s="24">
        <v>12.186052235982462</v>
      </c>
      <c r="G337" s="24">
        <v>11.205118224681652</v>
      </c>
      <c r="H337" s="24">
        <v>13.587799486491972</v>
      </c>
      <c r="I337" s="24">
        <v>13.073566486613601</v>
      </c>
      <c r="J337" s="24">
        <v>12.52818351054248</v>
      </c>
      <c r="K337" s="24">
        <v>16.032618333135545</v>
      </c>
      <c r="L337" s="24">
        <v>15.499994433261502</v>
      </c>
      <c r="M337" s="90">
        <v>15.172075243429479</v>
      </c>
    </row>
    <row r="338" spans="1:13" x14ac:dyDescent="0.35">
      <c r="A338" s="23" t="str">
        <f>B177&amp;C322&amp;D338</f>
        <v>DISTRIBUCION VOLUMEN X CRITERIO (kg ó litros)Total Aperitivos&gt;500MIL</v>
      </c>
      <c r="B338" s="23">
        <v>0</v>
      </c>
      <c r="C338" s="23">
        <v>0</v>
      </c>
      <c r="D338" s="24" t="s">
        <v>90</v>
      </c>
      <c r="E338" s="24">
        <v>15.791975059043267</v>
      </c>
      <c r="F338" s="24">
        <v>15.54656288911748</v>
      </c>
      <c r="G338" s="24">
        <v>13.762458158240969</v>
      </c>
      <c r="H338" s="24">
        <v>14.447408722259086</v>
      </c>
      <c r="I338" s="24">
        <v>15.58275921276724</v>
      </c>
      <c r="J338" s="24">
        <v>14.334827507696332</v>
      </c>
      <c r="K338" s="24">
        <v>14.530334731737796</v>
      </c>
      <c r="L338" s="24">
        <v>13.619973191114241</v>
      </c>
      <c r="M338" s="90">
        <v>14.956843641764136</v>
      </c>
    </row>
    <row r="339" spans="1:13" x14ac:dyDescent="0.35">
      <c r="A339" s="23" t="str">
        <f>B177&amp;C322&amp;D339</f>
        <v>DISTRIBUCION VOLUMEN X CRITERIO (kg ó litros)Total AperitivosDE 15 A 19 AÑOS</v>
      </c>
      <c r="B339" s="23">
        <v>0</v>
      </c>
      <c r="C339" s="23">
        <v>0</v>
      </c>
      <c r="D339" s="24" t="s">
        <v>91</v>
      </c>
      <c r="E339" s="24">
        <v>6.2533327633511773</v>
      </c>
      <c r="F339" s="24">
        <v>6.4322863267499519</v>
      </c>
      <c r="G339" s="24">
        <v>6.1047908675049145</v>
      </c>
      <c r="H339" s="24">
        <v>4.698910576164546</v>
      </c>
      <c r="I339" s="24">
        <v>5.9863314033791521</v>
      </c>
      <c r="J339" s="24">
        <v>5.9779826357621761</v>
      </c>
      <c r="K339" s="24">
        <v>4.8439916319803453</v>
      </c>
      <c r="L339" s="24">
        <v>7.3653104756239971</v>
      </c>
      <c r="M339" s="90">
        <v>5.373895096507848</v>
      </c>
    </row>
    <row r="340" spans="1:13" x14ac:dyDescent="0.35">
      <c r="A340" s="23" t="str">
        <f>B177&amp;C322&amp;D340</f>
        <v>DISTRIBUCION VOLUMEN X CRITERIO (kg ó litros)Total AperitivosDE 20 A 24 AÑOS</v>
      </c>
      <c r="B340" s="23">
        <v>0</v>
      </c>
      <c r="C340" s="23">
        <v>0</v>
      </c>
      <c r="D340" s="24" t="s">
        <v>92</v>
      </c>
      <c r="E340" s="24">
        <v>6.1768373258468969</v>
      </c>
      <c r="F340" s="24">
        <v>7.7055697213143706</v>
      </c>
      <c r="G340" s="24">
        <v>5.4811747515849465</v>
      </c>
      <c r="H340" s="24">
        <v>6.7216639663335593</v>
      </c>
      <c r="I340" s="24">
        <v>3.9870377045555321</v>
      </c>
      <c r="J340" s="24">
        <v>3.1059052720058418</v>
      </c>
      <c r="K340" s="24">
        <v>4.2190920186079746</v>
      </c>
      <c r="L340" s="24">
        <v>3.6282654166272463</v>
      </c>
      <c r="M340" s="90">
        <v>3.0237541778686916</v>
      </c>
    </row>
    <row r="341" spans="1:13" x14ac:dyDescent="0.35">
      <c r="A341" s="23" t="str">
        <f>B177&amp;C322&amp;D341</f>
        <v>DISTRIBUCION VOLUMEN X CRITERIO (kg ó litros)Total AperitivosDE 25 A 34 AÑOS</v>
      </c>
      <c r="B341" s="23">
        <v>0</v>
      </c>
      <c r="C341" s="23">
        <v>0</v>
      </c>
      <c r="D341" s="24" t="s">
        <v>93</v>
      </c>
      <c r="E341" s="24">
        <v>11.02415800252556</v>
      </c>
      <c r="F341" s="24">
        <v>8.3284545303996182</v>
      </c>
      <c r="G341" s="24">
        <v>9.0605732137966388</v>
      </c>
      <c r="H341" s="24">
        <v>8.1207701742256528</v>
      </c>
      <c r="I341" s="24">
        <v>9.5184941439661834</v>
      </c>
      <c r="J341" s="24">
        <v>14.537387286687565</v>
      </c>
      <c r="K341" s="24">
        <v>11.491028429685771</v>
      </c>
      <c r="L341" s="24">
        <v>8.986090836112016</v>
      </c>
      <c r="M341" s="90">
        <v>10.547482833752902</v>
      </c>
    </row>
    <row r="342" spans="1:13" x14ac:dyDescent="0.35">
      <c r="A342" s="23" t="str">
        <f>B177&amp;C322&amp;D342</f>
        <v>DISTRIBUCION VOLUMEN X CRITERIO (kg ó litros)Total AperitivosDE 35 A 49 AÑOS</v>
      </c>
      <c r="B342" s="23">
        <v>0</v>
      </c>
      <c r="C342" s="23">
        <v>0</v>
      </c>
      <c r="D342" s="24" t="s">
        <v>94</v>
      </c>
      <c r="E342" s="24">
        <v>26.028846619709739</v>
      </c>
      <c r="F342" s="24">
        <v>28.129446013419656</v>
      </c>
      <c r="G342" s="24">
        <v>27.358313773606792</v>
      </c>
      <c r="H342" s="24">
        <v>26.863218469191054</v>
      </c>
      <c r="I342" s="24">
        <v>28.787430252135117</v>
      </c>
      <c r="J342" s="24">
        <v>26.812777383709651</v>
      </c>
      <c r="K342" s="24">
        <v>30.586963102875441</v>
      </c>
      <c r="L342" s="24">
        <v>27.945031699890322</v>
      </c>
      <c r="M342" s="90">
        <v>24.792477873522074</v>
      </c>
    </row>
    <row r="343" spans="1:13" x14ac:dyDescent="0.35">
      <c r="A343" s="23" t="str">
        <f>B177&amp;C322&amp;D343</f>
        <v>DISTRIBUCION VOLUMEN X CRITERIO (kg ó litros)Total AperitivosDE 50 A 59 AÑOS</v>
      </c>
      <c r="B343" s="23">
        <v>0</v>
      </c>
      <c r="C343" s="23">
        <v>0</v>
      </c>
      <c r="D343" s="24" t="s">
        <v>95</v>
      </c>
      <c r="E343" s="24">
        <v>21.310254990927504</v>
      </c>
      <c r="F343" s="24">
        <v>24.849227840328499</v>
      </c>
      <c r="G343" s="24">
        <v>26.306838970539186</v>
      </c>
      <c r="H343" s="24">
        <v>22.044506347153579</v>
      </c>
      <c r="I343" s="24">
        <v>22.472843321051787</v>
      </c>
      <c r="J343" s="24">
        <v>21.345086420918761</v>
      </c>
      <c r="K343" s="24">
        <v>20.09831114548745</v>
      </c>
      <c r="L343" s="24">
        <v>20.419124982093916</v>
      </c>
      <c r="M343" s="90">
        <v>24.288768128907083</v>
      </c>
    </row>
    <row r="344" spans="1:13" x14ac:dyDescent="0.35">
      <c r="A344" s="23" t="str">
        <f>B177&amp;C322&amp;D344</f>
        <v>DISTRIBUCION VOLUMEN X CRITERIO (kg ó litros)Total AperitivosDE 60 A 75 AÑOS</v>
      </c>
      <c r="B344" s="23">
        <v>0</v>
      </c>
      <c r="C344" s="23">
        <v>0</v>
      </c>
      <c r="D344" s="24" t="s">
        <v>96</v>
      </c>
      <c r="E344" s="24">
        <v>29.206572099230844</v>
      </c>
      <c r="F344" s="24">
        <v>24.555020111075812</v>
      </c>
      <c r="G344" s="24">
        <v>25.688313347990483</v>
      </c>
      <c r="H344" s="24">
        <v>31.550936437328726</v>
      </c>
      <c r="I344" s="24">
        <v>29.247855746835128</v>
      </c>
      <c r="J344" s="24">
        <v>28.220861927564396</v>
      </c>
      <c r="K344" s="24">
        <v>28.760620709078498</v>
      </c>
      <c r="L344" s="24">
        <v>31.656186422773629</v>
      </c>
      <c r="M344" s="90">
        <v>31.973622331035628</v>
      </c>
    </row>
    <row r="345" spans="1:13" x14ac:dyDescent="0.35">
      <c r="A345" s="23" t="str">
        <f>B177&amp;C322&amp;D345</f>
        <v>DISTRIBUCION VOLUMEN X CRITERIO (kg ó litros)Total AperitivosALTA Y MEDIA ALTA</v>
      </c>
      <c r="B345" s="23">
        <v>0</v>
      </c>
      <c r="C345" s="23">
        <v>0</v>
      </c>
      <c r="D345" s="24" t="s">
        <v>97</v>
      </c>
      <c r="E345" s="24">
        <v>16.033011358044096</v>
      </c>
      <c r="F345" s="24">
        <v>16.852556553243769</v>
      </c>
      <c r="G345" s="24">
        <v>13.069889758277576</v>
      </c>
      <c r="H345" s="24">
        <v>17.856890147697452</v>
      </c>
      <c r="I345" s="24">
        <v>16.27403358577569</v>
      </c>
      <c r="J345" s="24">
        <v>18.019781859168436</v>
      </c>
      <c r="K345" s="24">
        <v>16.445992591524693</v>
      </c>
      <c r="L345" s="24">
        <v>18.237587681831442</v>
      </c>
      <c r="M345" s="90">
        <v>19.976858741503563</v>
      </c>
    </row>
    <row r="346" spans="1:13" x14ac:dyDescent="0.35">
      <c r="A346" s="23" t="str">
        <f>B177&amp;C322&amp;D346</f>
        <v>DISTRIBUCION VOLUMEN X CRITERIO (kg ó litros)Total AperitivosMEDIA</v>
      </c>
      <c r="B346" s="23">
        <v>0</v>
      </c>
      <c r="C346" s="23">
        <v>0</v>
      </c>
      <c r="D346" s="24" t="s">
        <v>98</v>
      </c>
      <c r="E346" s="24">
        <v>34.236236824603253</v>
      </c>
      <c r="F346" s="24">
        <v>38.081306096936615</v>
      </c>
      <c r="G346" s="24">
        <v>35.654940105350306</v>
      </c>
      <c r="H346" s="24">
        <v>37.703158344215375</v>
      </c>
      <c r="I346" s="24">
        <v>38.905744889411203</v>
      </c>
      <c r="J346" s="24">
        <v>35.079602032314313</v>
      </c>
      <c r="K346" s="24">
        <v>38.995489790648023</v>
      </c>
      <c r="L346" s="24">
        <v>36.11705315310202</v>
      </c>
      <c r="M346" s="90">
        <v>32.227614759379478</v>
      </c>
    </row>
    <row r="347" spans="1:13" x14ac:dyDescent="0.35">
      <c r="A347" s="23" t="str">
        <f>B177&amp;C322&amp;D347</f>
        <v>DISTRIBUCION VOLUMEN X CRITERIO (kg ó litros)Total AperitivosMEDIA BAJA</v>
      </c>
      <c r="B347" s="23">
        <v>0</v>
      </c>
      <c r="C347" s="23">
        <v>0</v>
      </c>
      <c r="D347" s="24" t="s">
        <v>99</v>
      </c>
      <c r="E347" s="24">
        <v>25.060036256570541</v>
      </c>
      <c r="F347" s="24">
        <v>23.353153987633167</v>
      </c>
      <c r="G347" s="24">
        <v>22.073945059475715</v>
      </c>
      <c r="H347" s="24">
        <v>25.694922980601643</v>
      </c>
      <c r="I347" s="24">
        <v>24.02641583822124</v>
      </c>
      <c r="J347" s="24">
        <v>20.653243096282857</v>
      </c>
      <c r="K347" s="24">
        <v>21.810032033019287</v>
      </c>
      <c r="L347" s="24">
        <v>25.422386454317213</v>
      </c>
      <c r="M347" s="90">
        <v>28.830086856825986</v>
      </c>
    </row>
    <row r="348" spans="1:13" x14ac:dyDescent="0.35">
      <c r="A348" s="23" t="str">
        <f>B177&amp;C322&amp;D348</f>
        <v>DISTRIBUCION VOLUMEN X CRITERIO (kg ó litros)Total AperitivosBAJA</v>
      </c>
      <c r="B348" s="23">
        <v>0</v>
      </c>
      <c r="C348" s="23">
        <v>0</v>
      </c>
      <c r="D348" s="24" t="s">
        <v>100</v>
      </c>
      <c r="E348" s="24">
        <v>24.670718753883513</v>
      </c>
      <c r="F348" s="24">
        <v>21.712988906762696</v>
      </c>
      <c r="G348" s="24">
        <v>29.201232361441569</v>
      </c>
      <c r="H348" s="24">
        <v>18.745032839202239</v>
      </c>
      <c r="I348" s="24">
        <v>20.793805097489845</v>
      </c>
      <c r="J348" s="24">
        <v>26.247372424284215</v>
      </c>
      <c r="K348" s="24">
        <v>22.748490439377601</v>
      </c>
      <c r="L348" s="24">
        <v>20.222981022808341</v>
      </c>
      <c r="M348" s="90">
        <v>18.965435436631065</v>
      </c>
    </row>
    <row r="349" spans="1:13" x14ac:dyDescent="0.35">
      <c r="A349" s="23" t="str">
        <f>B177&amp;C322&amp;D349</f>
        <v>DISTRIBUCION VOLUMEN X CRITERIO (kg ó litros)Total AperitivosHOMBRE</v>
      </c>
      <c r="B349" s="23">
        <v>0</v>
      </c>
      <c r="C349" s="23">
        <v>0</v>
      </c>
      <c r="D349" s="24" t="s">
        <v>101</v>
      </c>
      <c r="E349" s="24">
        <v>36.394933404014999</v>
      </c>
      <c r="F349" s="24">
        <v>39.433275676741744</v>
      </c>
      <c r="G349" s="24">
        <v>34.743794895247085</v>
      </c>
      <c r="H349" s="24">
        <v>38.637225404431263</v>
      </c>
      <c r="I349" s="24">
        <v>40.368432835672266</v>
      </c>
      <c r="J349" s="24">
        <v>37.452282064841732</v>
      </c>
      <c r="K349" s="24">
        <v>35.123037041655444</v>
      </c>
      <c r="L349" s="24">
        <v>40.328444575371719</v>
      </c>
      <c r="M349" s="90">
        <v>45.695918687816672</v>
      </c>
    </row>
    <row r="350" spans="1:13" x14ac:dyDescent="0.35">
      <c r="A350" s="23" t="str">
        <f>B177&amp;C322&amp;D350</f>
        <v>DISTRIBUCION VOLUMEN X CRITERIO (kg ó litros)Total AperitivosMUJER</v>
      </c>
      <c r="B350" s="23">
        <v>0</v>
      </c>
      <c r="C350" s="23">
        <v>0</v>
      </c>
      <c r="D350" s="24" t="s">
        <v>102</v>
      </c>
      <c r="E350" s="24">
        <v>63.605066593636828</v>
      </c>
      <c r="F350" s="24">
        <v>60.566727850989764</v>
      </c>
      <c r="G350" s="24">
        <v>65.256208807189878</v>
      </c>
      <c r="H350" s="24">
        <v>61.362779382130185</v>
      </c>
      <c r="I350" s="24">
        <v>59.631562646670424</v>
      </c>
      <c r="J350" s="24">
        <v>62.547714350520145</v>
      </c>
      <c r="K350" s="24">
        <v>64.876970387154842</v>
      </c>
      <c r="L350" s="24">
        <v>59.671563260867664</v>
      </c>
      <c r="M350" s="90">
        <v>54.304078614490315</v>
      </c>
    </row>
    <row r="351" spans="1:13" x14ac:dyDescent="0.35">
      <c r="A351" s="23" t="str">
        <f>B351&amp;C351&amp;D351</f>
        <v>CONSUMO PER CAPITA (kg ó litros por individuo)TotalAlimentacionT.ESPAÑA</v>
      </c>
      <c r="B351" s="23" t="s">
        <v>57</v>
      </c>
      <c r="C351" s="23" t="s">
        <v>46</v>
      </c>
      <c r="D351" s="24" t="s">
        <v>49</v>
      </c>
      <c r="E351" s="24">
        <v>24.322452510685455</v>
      </c>
      <c r="F351" s="24">
        <v>40.30374387946793</v>
      </c>
      <c r="G351" s="24">
        <v>25.445410145179146</v>
      </c>
      <c r="H351" s="24">
        <v>23.194591105729891</v>
      </c>
      <c r="I351" s="24">
        <v>27.035133849762573</v>
      </c>
      <c r="J351" s="24">
        <v>39.582508159020037</v>
      </c>
      <c r="K351" s="24">
        <v>25.213251775175628</v>
      </c>
      <c r="L351" s="24">
        <v>23.311510570001893</v>
      </c>
      <c r="M351" s="90">
        <v>25.677052848405857</v>
      </c>
    </row>
    <row r="352" spans="1:13" x14ac:dyDescent="0.35">
      <c r="A352" s="23" t="str">
        <f>B351&amp;C351&amp;D352</f>
        <v>CONSUMO PER CAPITA (kg ó litros por individuo)TotalAlimentacionBCN AM</v>
      </c>
      <c r="B352" s="23">
        <v>0</v>
      </c>
      <c r="C352" s="23">
        <v>0</v>
      </c>
      <c r="D352" s="24" t="s">
        <v>53</v>
      </c>
      <c r="E352" s="24">
        <v>24.731835245962365</v>
      </c>
      <c r="F352" s="24">
        <v>36.678247008273829</v>
      </c>
      <c r="G352" s="24">
        <v>21.87583978128913</v>
      </c>
      <c r="H352" s="24">
        <v>21.95738707621517</v>
      </c>
      <c r="I352" s="24">
        <v>26.844222926552664</v>
      </c>
      <c r="J352" s="24">
        <v>37.916498357501709</v>
      </c>
      <c r="K352" s="24">
        <v>22.954862296310655</v>
      </c>
      <c r="L352" s="24">
        <v>23.375910687894425</v>
      </c>
      <c r="M352" s="90">
        <v>24.087061490795072</v>
      </c>
    </row>
    <row r="353" spans="1:13" x14ac:dyDescent="0.35">
      <c r="A353" s="23" t="str">
        <f>B351&amp;C351&amp;D353</f>
        <v>CONSUMO PER CAPITA (kg ó litros por individuo)TotalAlimentacionREST.CAT ARAGON</v>
      </c>
      <c r="B353" s="23">
        <v>0</v>
      </c>
      <c r="C353" s="23">
        <v>0</v>
      </c>
      <c r="D353" s="24" t="s">
        <v>58</v>
      </c>
      <c r="E353" s="24">
        <v>21.134627832777003</v>
      </c>
      <c r="F353" s="24">
        <v>37.952764989207488</v>
      </c>
      <c r="G353" s="24">
        <v>23.674241973483166</v>
      </c>
      <c r="H353" s="24">
        <v>20.922613298050035</v>
      </c>
      <c r="I353" s="24">
        <v>23.820472279575444</v>
      </c>
      <c r="J353" s="24">
        <v>36.612460675868469</v>
      </c>
      <c r="K353" s="24">
        <v>22.723170878612425</v>
      </c>
      <c r="L353" s="24">
        <v>22.033961350628168</v>
      </c>
      <c r="M353" s="90">
        <v>25.229835520372408</v>
      </c>
    </row>
    <row r="354" spans="1:13" x14ac:dyDescent="0.35">
      <c r="A354" s="23" t="str">
        <f>B351&amp;C351&amp;D354</f>
        <v>CONSUMO PER CAPITA (kg ó litros por individuo)TotalAlimentacionLEVANTE</v>
      </c>
      <c r="B354" s="23">
        <v>0</v>
      </c>
      <c r="C354" s="23">
        <v>0</v>
      </c>
      <c r="D354" s="24" t="s">
        <v>62</v>
      </c>
      <c r="E354" s="24">
        <v>24.488809686344897</v>
      </c>
      <c r="F354" s="24">
        <v>42.546300266942545</v>
      </c>
      <c r="G354" s="24">
        <v>26.320772999784513</v>
      </c>
      <c r="H354" s="24">
        <v>23.293305685139522</v>
      </c>
      <c r="I354" s="24">
        <v>26.543975573089842</v>
      </c>
      <c r="J354" s="24">
        <v>38.839131274519666</v>
      </c>
      <c r="K354" s="24">
        <v>25.097391179790517</v>
      </c>
      <c r="L354" s="24">
        <v>22.784382090938919</v>
      </c>
      <c r="M354" s="90">
        <v>24.200262752879635</v>
      </c>
    </row>
    <row r="355" spans="1:13" x14ac:dyDescent="0.35">
      <c r="A355" s="23" t="str">
        <f>B351&amp;C351&amp;D355</f>
        <v>CONSUMO PER CAPITA (kg ó litros por individuo)TotalAlimentacionANDALUCIA</v>
      </c>
      <c r="B355" s="23">
        <v>0</v>
      </c>
      <c r="C355" s="23">
        <v>0</v>
      </c>
      <c r="D355" s="24" t="s">
        <v>66</v>
      </c>
      <c r="E355" s="24">
        <v>24.130820068775414</v>
      </c>
      <c r="F355" s="24">
        <v>39.760605405856261</v>
      </c>
      <c r="G355" s="24">
        <v>25.222583121730704</v>
      </c>
      <c r="H355" s="24">
        <v>23.049080625682389</v>
      </c>
      <c r="I355" s="24">
        <v>27.71590732318154</v>
      </c>
      <c r="J355" s="24">
        <v>39.000714668905772</v>
      </c>
      <c r="K355" s="24">
        <v>25.726455932872547</v>
      </c>
      <c r="L355" s="24">
        <v>22.001967174096546</v>
      </c>
      <c r="M355" s="90">
        <v>24.431515855061804</v>
      </c>
    </row>
    <row r="356" spans="1:13" x14ac:dyDescent="0.35">
      <c r="A356" s="23" t="str">
        <f>B351&amp;C351&amp;D356</f>
        <v>CONSUMO PER CAPITA (kg ó litros por individuo)TotalAlimentacionMDD AM</v>
      </c>
      <c r="B356" s="23">
        <v>0</v>
      </c>
      <c r="C356" s="23">
        <v>0</v>
      </c>
      <c r="D356" s="24" t="s">
        <v>70</v>
      </c>
      <c r="E356" s="24">
        <v>27.624072779425845</v>
      </c>
      <c r="F356" s="24">
        <v>44.708876627563043</v>
      </c>
      <c r="G356" s="24">
        <v>29.316018947711378</v>
      </c>
      <c r="H356" s="24">
        <v>27.419671564611317</v>
      </c>
      <c r="I356" s="24">
        <v>30.726851282731602</v>
      </c>
      <c r="J356" s="24">
        <v>45.577253829115911</v>
      </c>
      <c r="K356" s="24">
        <v>28.768804376480681</v>
      </c>
      <c r="L356" s="24">
        <v>25.49604671769319</v>
      </c>
      <c r="M356" s="90">
        <v>28.809422746804021</v>
      </c>
    </row>
    <row r="357" spans="1:13" x14ac:dyDescent="0.35">
      <c r="A357" s="23" t="str">
        <f>B351&amp;C351&amp;D357</f>
        <v>CONSUMO PER CAPITA (kg ó litros por individuo)TotalAlimentacionRTO CENTRO</v>
      </c>
      <c r="B357" s="23">
        <v>0</v>
      </c>
      <c r="C357" s="23">
        <v>0</v>
      </c>
      <c r="D357" s="24" t="s">
        <v>73</v>
      </c>
      <c r="E357" s="24">
        <v>24.502881177274848</v>
      </c>
      <c r="F357" s="24">
        <v>41.639020603147678</v>
      </c>
      <c r="G357" s="24">
        <v>26.276556464171282</v>
      </c>
      <c r="H357" s="24">
        <v>22.820976076569128</v>
      </c>
      <c r="I357" s="24">
        <v>26.00497625166701</v>
      </c>
      <c r="J357" s="24">
        <v>37.64699810995355</v>
      </c>
      <c r="K357" s="24">
        <v>24.225970915271038</v>
      </c>
      <c r="L357" s="24">
        <v>22.185303913101698</v>
      </c>
      <c r="M357" s="90">
        <v>24.296514631522815</v>
      </c>
    </row>
    <row r="358" spans="1:13" x14ac:dyDescent="0.35">
      <c r="A358" s="23" t="str">
        <f>B351&amp;C351&amp;D358</f>
        <v>CONSUMO PER CAPITA (kg ó litros por individuo)TotalAlimentacionNORTE-CENTRO</v>
      </c>
      <c r="B358" s="23">
        <v>0</v>
      </c>
      <c r="C358" s="23">
        <v>0</v>
      </c>
      <c r="D358" s="24" t="s">
        <v>76</v>
      </c>
      <c r="E358" s="24">
        <v>25.310535800207091</v>
      </c>
      <c r="F358" s="24">
        <v>39.11535529998676</v>
      </c>
      <c r="G358" s="24">
        <v>25.804723841184945</v>
      </c>
      <c r="H358" s="24">
        <v>22.58809021536975</v>
      </c>
      <c r="I358" s="24">
        <v>25.905820648553146</v>
      </c>
      <c r="J358" s="24">
        <v>40.627982428381024</v>
      </c>
      <c r="K358" s="24">
        <v>25.083755741475244</v>
      </c>
      <c r="L358" s="24">
        <v>24.129156277500169</v>
      </c>
      <c r="M358" s="90">
        <v>22.471360492298928</v>
      </c>
    </row>
    <row r="359" spans="1:13" x14ac:dyDescent="0.35">
      <c r="A359" s="23" t="str">
        <f>B351&amp;C351&amp;D359</f>
        <v>CONSUMO PER CAPITA (kg ó litros por individuo)TotalAlimentacionNOROESTE</v>
      </c>
      <c r="B359" s="23">
        <v>0</v>
      </c>
      <c r="C359" s="23">
        <v>0</v>
      </c>
      <c r="D359" s="24" t="s">
        <v>78</v>
      </c>
      <c r="E359" s="24">
        <v>22.497401302936346</v>
      </c>
      <c r="F359" s="24">
        <v>38.10513084120921</v>
      </c>
      <c r="G359" s="24">
        <v>23.67872030979327</v>
      </c>
      <c r="H359" s="24">
        <v>22.600201025444118</v>
      </c>
      <c r="I359" s="24">
        <v>27.872686427229119</v>
      </c>
      <c r="J359" s="24">
        <v>40.124822651187529</v>
      </c>
      <c r="K359" s="24">
        <v>26.014629912964203</v>
      </c>
      <c r="L359" s="24">
        <v>26.059735419781759</v>
      </c>
      <c r="M359" s="90">
        <v>33.418866669868628</v>
      </c>
    </row>
    <row r="360" spans="1:13" x14ac:dyDescent="0.35">
      <c r="A360" s="23" t="str">
        <f>B351&amp;C351&amp;D360</f>
        <v>CONSUMO PER CAPITA (kg ó litros por individuo)TotalAlimentacion&lt;2MIL</v>
      </c>
      <c r="B360" s="23">
        <v>0</v>
      </c>
      <c r="C360" s="23">
        <v>0</v>
      </c>
      <c r="D360" s="24" t="s">
        <v>81</v>
      </c>
      <c r="E360" s="25">
        <v>18.80130370625368</v>
      </c>
      <c r="F360" s="24">
        <v>31.942063965780381</v>
      </c>
      <c r="G360" s="24">
        <v>20.036278162956613</v>
      </c>
      <c r="H360" s="24">
        <v>18.266599379069291</v>
      </c>
      <c r="I360" s="24">
        <v>21.039742602116643</v>
      </c>
      <c r="J360" s="24">
        <v>30.313469165598594</v>
      </c>
      <c r="K360" s="24">
        <v>17.678722326349273</v>
      </c>
      <c r="L360" s="24">
        <v>18.500753784768886</v>
      </c>
      <c r="M360" s="90">
        <v>20.024329766371746</v>
      </c>
    </row>
    <row r="361" spans="1:13" x14ac:dyDescent="0.35">
      <c r="A361" s="23" t="str">
        <f>B351&amp;C351&amp;D361</f>
        <v>CONSUMO PER CAPITA (kg ó litros por individuo)TotalAlimentacion2-5MIL</v>
      </c>
      <c r="B361" s="23">
        <v>0</v>
      </c>
      <c r="C361" s="23">
        <v>0</v>
      </c>
      <c r="D361" s="24" t="s">
        <v>84</v>
      </c>
      <c r="E361" s="24">
        <v>19.901092851122311</v>
      </c>
      <c r="F361" s="24">
        <v>31.384706319032251</v>
      </c>
      <c r="G361" s="24">
        <v>19.572920178348955</v>
      </c>
      <c r="H361" s="24">
        <v>20.574840746699937</v>
      </c>
      <c r="I361" s="24">
        <v>22.73112225662156</v>
      </c>
      <c r="J361" s="24">
        <v>31.817020409767299</v>
      </c>
      <c r="K361" s="24">
        <v>23.514721055638283</v>
      </c>
      <c r="L361" s="24">
        <v>21.083681731576291</v>
      </c>
      <c r="M361" s="90">
        <v>19.017847135152685</v>
      </c>
    </row>
    <row r="362" spans="1:13" x14ac:dyDescent="0.35">
      <c r="A362" s="23" t="str">
        <f>B351&amp;C351&amp;D362</f>
        <v>CONSUMO PER CAPITA (kg ó litros por individuo)TotalAlimentacion5-10MIL</v>
      </c>
      <c r="B362" s="23">
        <v>0</v>
      </c>
      <c r="C362" s="23">
        <v>0</v>
      </c>
      <c r="D362" s="24" t="s">
        <v>85</v>
      </c>
      <c r="E362" s="24">
        <v>22.190765375930528</v>
      </c>
      <c r="F362" s="24">
        <v>42.296890693143197</v>
      </c>
      <c r="G362" s="24">
        <v>23.545636857427112</v>
      </c>
      <c r="H362" s="24">
        <v>20.528501158417242</v>
      </c>
      <c r="I362" s="24">
        <v>26.151288776402929</v>
      </c>
      <c r="J362" s="24">
        <v>39.665842503625761</v>
      </c>
      <c r="K362" s="24">
        <v>23.593421750433052</v>
      </c>
      <c r="L362" s="24">
        <v>21.186964159909458</v>
      </c>
      <c r="M362" s="90">
        <v>26.201005731345866</v>
      </c>
    </row>
    <row r="363" spans="1:13" x14ac:dyDescent="0.35">
      <c r="A363" s="23" t="str">
        <f>B351&amp;C351&amp;D363</f>
        <v>CONSUMO PER CAPITA (kg ó litros por individuo)TotalAlimentacion10-30MIL</v>
      </c>
      <c r="B363" s="23">
        <v>0</v>
      </c>
      <c r="C363" s="23">
        <v>0</v>
      </c>
      <c r="D363" s="24" t="s">
        <v>86</v>
      </c>
      <c r="E363" s="24">
        <v>23.43412863395881</v>
      </c>
      <c r="F363" s="24">
        <v>40.43024186114814</v>
      </c>
      <c r="G363" s="24">
        <v>26.401884266768246</v>
      </c>
      <c r="H363" s="24">
        <v>22.016777079017395</v>
      </c>
      <c r="I363" s="24">
        <v>25.59153597750332</v>
      </c>
      <c r="J363" s="24">
        <v>37.272241779141872</v>
      </c>
      <c r="K363" s="24">
        <v>24.321317792057879</v>
      </c>
      <c r="L363" s="24">
        <v>22.612926647515692</v>
      </c>
      <c r="M363" s="90">
        <v>26.077179946673496</v>
      </c>
    </row>
    <row r="364" spans="1:13" x14ac:dyDescent="0.35">
      <c r="A364" s="23" t="str">
        <f>B351&amp;C351&amp;D364</f>
        <v>CONSUMO PER CAPITA (kg ó litros por individuo)TotalAlimentacion30-100MIL</v>
      </c>
      <c r="B364" s="23">
        <v>0</v>
      </c>
      <c r="C364" s="23">
        <v>0</v>
      </c>
      <c r="D364" s="24" t="s">
        <v>87</v>
      </c>
      <c r="E364" s="24">
        <v>24.81810205594785</v>
      </c>
      <c r="F364" s="24">
        <v>41.081523713651293</v>
      </c>
      <c r="G364" s="24">
        <v>25.896437757017551</v>
      </c>
      <c r="H364" s="24">
        <v>23.655176850552277</v>
      </c>
      <c r="I364" s="24">
        <v>28.406665019944516</v>
      </c>
      <c r="J364" s="24">
        <v>39.616548308448166</v>
      </c>
      <c r="K364" s="24">
        <v>25.662111823468155</v>
      </c>
      <c r="L364" s="24">
        <v>23.024838380827866</v>
      </c>
      <c r="M364" s="90">
        <v>24.853244527432487</v>
      </c>
    </row>
    <row r="365" spans="1:13" x14ac:dyDescent="0.35">
      <c r="A365" s="23" t="str">
        <f>B351&amp;C351&amp;D365</f>
        <v>CONSUMO PER CAPITA (kg ó litros por individuo)TotalAlimentacion100-200MIL</v>
      </c>
      <c r="B365" s="23">
        <v>0</v>
      </c>
      <c r="C365" s="23">
        <v>0</v>
      </c>
      <c r="D365" s="24" t="s">
        <v>88</v>
      </c>
      <c r="E365" s="24">
        <v>23.066175200036994</v>
      </c>
      <c r="F365" s="24">
        <v>39.559000251848296</v>
      </c>
      <c r="G365" s="24">
        <v>25.173163381549319</v>
      </c>
      <c r="H365" s="24">
        <v>23.257935517433044</v>
      </c>
      <c r="I365" s="24">
        <v>26.048523610632952</v>
      </c>
      <c r="J365" s="24">
        <v>41.72212047722882</v>
      </c>
      <c r="K365" s="24">
        <v>23.945983251099417</v>
      </c>
      <c r="L365" s="24">
        <v>21.744922602059027</v>
      </c>
      <c r="M365" s="90">
        <v>24.169265952263562</v>
      </c>
    </row>
    <row r="366" spans="1:13" x14ac:dyDescent="0.35">
      <c r="A366" s="23" t="str">
        <f>B351&amp;C351&amp;D366</f>
        <v>CONSUMO PER CAPITA (kg ó litros por individuo)TotalAlimentacion200-500MIL</v>
      </c>
      <c r="B366" s="23">
        <v>0</v>
      </c>
      <c r="C366" s="23">
        <v>0</v>
      </c>
      <c r="D366" s="24" t="s">
        <v>89</v>
      </c>
      <c r="E366" s="24">
        <v>26.332278022024614</v>
      </c>
      <c r="F366" s="24">
        <v>42.374795076211889</v>
      </c>
      <c r="G366" s="24">
        <v>25.518509137605964</v>
      </c>
      <c r="H366" s="24">
        <v>24.716017563303033</v>
      </c>
      <c r="I366" s="24">
        <v>30.727164588018482</v>
      </c>
      <c r="J366" s="24">
        <v>42.920971532033555</v>
      </c>
      <c r="K366" s="24">
        <v>27.254476939425924</v>
      </c>
      <c r="L366" s="24">
        <v>26.472445583486042</v>
      </c>
      <c r="M366" s="90">
        <v>28.824393267089047</v>
      </c>
    </row>
    <row r="367" spans="1:13" x14ac:dyDescent="0.35">
      <c r="A367" s="23" t="str">
        <f>B351&amp;C351&amp;D367</f>
        <v>CONSUMO PER CAPITA (kg ó litros por individuo)TotalAlimentacion&gt;500MIL</v>
      </c>
      <c r="B367" s="23">
        <v>0</v>
      </c>
      <c r="C367" s="23">
        <v>0</v>
      </c>
      <c r="D367" s="24" t="s">
        <v>90</v>
      </c>
      <c r="E367" s="24">
        <v>28.604329302278234</v>
      </c>
      <c r="F367" s="24">
        <v>43.638669648746905</v>
      </c>
      <c r="G367" s="24">
        <v>29.08771866229656</v>
      </c>
      <c r="H367" s="24">
        <v>26.774919653639891</v>
      </c>
      <c r="I367" s="24">
        <v>29.036153666028362</v>
      </c>
      <c r="J367" s="24">
        <v>44.517293577966093</v>
      </c>
      <c r="K367" s="24">
        <v>28.964430983787562</v>
      </c>
      <c r="L367" s="24">
        <v>26.57352371886476</v>
      </c>
      <c r="M367" s="90">
        <v>29.162021998152582</v>
      </c>
    </row>
    <row r="368" spans="1:13" x14ac:dyDescent="0.35">
      <c r="A368" s="23" t="str">
        <f>B351&amp;C351&amp;D368</f>
        <v>CONSUMO PER CAPITA (kg ó litros por individuo)TotalAlimentacionDE 15 A 19 AÑOS</v>
      </c>
      <c r="B368" s="23">
        <v>0</v>
      </c>
      <c r="C368" s="23">
        <v>0</v>
      </c>
      <c r="D368" s="24" t="s">
        <v>91</v>
      </c>
      <c r="E368" s="24">
        <v>10.942141367784638</v>
      </c>
      <c r="F368" s="24">
        <v>14.520756116711587</v>
      </c>
      <c r="G368" s="24">
        <v>8.2135946030144957</v>
      </c>
      <c r="H368" s="24">
        <v>8.1514656610135781</v>
      </c>
      <c r="I368" s="24">
        <v>9.296581905808603</v>
      </c>
      <c r="J368" s="24">
        <v>13.532161684534618</v>
      </c>
      <c r="K368" s="24">
        <v>7.0209493720120761</v>
      </c>
      <c r="L368" s="24">
        <v>8.2424683525072435</v>
      </c>
      <c r="M368" s="90">
        <v>8.0850612523996386</v>
      </c>
    </row>
    <row r="369" spans="1:13" x14ac:dyDescent="0.35">
      <c r="A369" s="23" t="str">
        <f>B351&amp;C351&amp;D369</f>
        <v>CONSUMO PER CAPITA (kg ó litros por individuo)TotalAlimentacionDE 20 A 24 AÑOS</v>
      </c>
      <c r="B369" s="23">
        <v>0</v>
      </c>
      <c r="C369" s="23">
        <v>0</v>
      </c>
      <c r="D369" s="24" t="s">
        <v>92</v>
      </c>
      <c r="E369" s="24">
        <v>12.19366765536734</v>
      </c>
      <c r="F369" s="24">
        <v>17.285975690624941</v>
      </c>
      <c r="G369" s="24">
        <v>12.634737115865727</v>
      </c>
      <c r="H369" s="24">
        <v>11.553070743964696</v>
      </c>
      <c r="I369" s="24">
        <v>10.251483028388817</v>
      </c>
      <c r="J369" s="24">
        <v>14.652294938548371</v>
      </c>
      <c r="K369" s="24">
        <v>9.4456910140904107</v>
      </c>
      <c r="L369" s="24">
        <v>9.8777731786566143</v>
      </c>
      <c r="M369" s="90">
        <v>8.4589292799279949</v>
      </c>
    </row>
    <row r="370" spans="1:13" x14ac:dyDescent="0.35">
      <c r="A370" s="23" t="str">
        <f>B351&amp;C351&amp;D370</f>
        <v>CONSUMO PER CAPITA (kg ó litros por individuo)TotalAlimentacionDE 25 A 34 AÑOS</v>
      </c>
      <c r="B370" s="23">
        <v>0</v>
      </c>
      <c r="C370" s="23">
        <v>0</v>
      </c>
      <c r="D370" s="24" t="s">
        <v>93</v>
      </c>
      <c r="E370" s="24">
        <v>16.613702595063508</v>
      </c>
      <c r="F370" s="24">
        <v>26.154244947076318</v>
      </c>
      <c r="G370" s="24">
        <v>18.14343076358848</v>
      </c>
      <c r="H370" s="24">
        <v>15.515881888640962</v>
      </c>
      <c r="I370" s="24">
        <v>15.411463177671576</v>
      </c>
      <c r="J370" s="24">
        <v>24.647461045989282</v>
      </c>
      <c r="K370" s="24">
        <v>17.807524662842926</v>
      </c>
      <c r="L370" s="24">
        <v>15.062959240380815</v>
      </c>
      <c r="M370" s="90">
        <v>16.316692688479009</v>
      </c>
    </row>
    <row r="371" spans="1:13" x14ac:dyDescent="0.35">
      <c r="A371" s="23" t="str">
        <f>B351&amp;C351&amp;D371</f>
        <v>CONSUMO PER CAPITA (kg ó litros por individuo)TotalAlimentacionDE 35 A 49 AÑOS</v>
      </c>
      <c r="B371" s="23">
        <v>0</v>
      </c>
      <c r="C371" s="23">
        <v>0</v>
      </c>
      <c r="D371" s="24" t="s">
        <v>94</v>
      </c>
      <c r="E371" s="24">
        <v>22.190959997783089</v>
      </c>
      <c r="F371" s="24">
        <v>36.623866650632024</v>
      </c>
      <c r="G371" s="24">
        <v>23.358248831407252</v>
      </c>
      <c r="H371" s="24">
        <v>21.178618765813106</v>
      </c>
      <c r="I371" s="24">
        <v>25.121521836393587</v>
      </c>
      <c r="J371" s="24">
        <v>36.139959759625391</v>
      </c>
      <c r="K371" s="24">
        <v>22.824961039887423</v>
      </c>
      <c r="L371" s="24">
        <v>20.109381746606392</v>
      </c>
      <c r="M371" s="90">
        <v>21.995218236207027</v>
      </c>
    </row>
    <row r="372" spans="1:13" x14ac:dyDescent="0.35">
      <c r="A372" s="23" t="str">
        <f>B351&amp;C351&amp;D372</f>
        <v>CONSUMO PER CAPITA (kg ó litros por individuo)TotalAlimentacionDE 50 A 59 AÑOS</v>
      </c>
      <c r="B372" s="23">
        <v>0</v>
      </c>
      <c r="C372" s="23">
        <v>0</v>
      </c>
      <c r="D372" s="24" t="s">
        <v>95</v>
      </c>
      <c r="E372" s="24">
        <v>31.728732592523546</v>
      </c>
      <c r="F372" s="24">
        <v>54.091263303351703</v>
      </c>
      <c r="G372" s="24">
        <v>34.750045773818115</v>
      </c>
      <c r="H372" s="24">
        <v>28.218749953098623</v>
      </c>
      <c r="I372" s="24">
        <v>33.956260079361961</v>
      </c>
      <c r="J372" s="24">
        <v>50.183808078729214</v>
      </c>
      <c r="K372" s="24">
        <v>32.325745226950851</v>
      </c>
      <c r="L372" s="24">
        <v>29.618023967165779</v>
      </c>
      <c r="M372" s="90">
        <v>32.990838130671293</v>
      </c>
    </row>
    <row r="373" spans="1:13" x14ac:dyDescent="0.35">
      <c r="A373" s="23" t="str">
        <f>B351&amp;C351&amp;D373</f>
        <v>CONSUMO PER CAPITA (kg ó litros por individuo)TotalAlimentacionDE 60 A 75 AÑOS</v>
      </c>
      <c r="B373" s="23">
        <v>0</v>
      </c>
      <c r="C373" s="23">
        <v>0</v>
      </c>
      <c r="D373" s="24" t="s">
        <v>96</v>
      </c>
      <c r="E373" s="25">
        <v>33.15341310559468</v>
      </c>
      <c r="F373" s="24">
        <v>56.615590749304005</v>
      </c>
      <c r="G373" s="24">
        <v>33.64827540782499</v>
      </c>
      <c r="H373" s="24">
        <v>34.026991421121927</v>
      </c>
      <c r="I373" s="25">
        <v>40.810641805359168</v>
      </c>
      <c r="J373" s="24">
        <v>59.014793834361974</v>
      </c>
      <c r="K373" s="24">
        <v>36.676812159620731</v>
      </c>
      <c r="L373" s="24">
        <v>35.442375365810634</v>
      </c>
      <c r="M373" s="90">
        <v>40.168610703198212</v>
      </c>
    </row>
    <row r="374" spans="1:13" x14ac:dyDescent="0.35">
      <c r="A374" s="23" t="str">
        <f>B351&amp;C351&amp;D374</f>
        <v>CONSUMO PER CAPITA (kg ó litros por individuo)TotalAlimentacionALTA Y MEDIA ALTA</v>
      </c>
      <c r="B374" s="23">
        <v>0</v>
      </c>
      <c r="C374" s="23">
        <v>0</v>
      </c>
      <c r="D374" s="24" t="s">
        <v>97</v>
      </c>
      <c r="E374" s="24">
        <v>31.941183705814588</v>
      </c>
      <c r="F374" s="24">
        <v>56.617759927494795</v>
      </c>
      <c r="G374" s="24">
        <v>33.291745367271773</v>
      </c>
      <c r="H374" s="24">
        <v>30.727657535728895</v>
      </c>
      <c r="I374" s="24">
        <v>35.406185154216104</v>
      </c>
      <c r="J374" s="24">
        <v>50.079151572277155</v>
      </c>
      <c r="K374" s="24">
        <v>31.340200091288636</v>
      </c>
      <c r="L374" s="24">
        <v>28.362085429132424</v>
      </c>
      <c r="M374" s="90">
        <v>31.747253979125865</v>
      </c>
    </row>
    <row r="375" spans="1:13" x14ac:dyDescent="0.35">
      <c r="A375" s="23" t="str">
        <f>B351&amp;C351&amp;D375</f>
        <v>CONSUMO PER CAPITA (kg ó litros por individuo)TotalAlimentacionMEDIA</v>
      </c>
      <c r="B375" s="23">
        <v>0</v>
      </c>
      <c r="C375" s="23">
        <v>0</v>
      </c>
      <c r="D375" s="24" t="s">
        <v>98</v>
      </c>
      <c r="E375" s="24">
        <v>22.905138763175746</v>
      </c>
      <c r="F375" s="24">
        <v>38.15239123552351</v>
      </c>
      <c r="G375" s="24">
        <v>24.550289824131582</v>
      </c>
      <c r="H375" s="24">
        <v>21.549286633827748</v>
      </c>
      <c r="I375" s="24">
        <v>26.700468189761487</v>
      </c>
      <c r="J375" s="24">
        <v>38.884233990210404</v>
      </c>
      <c r="K375" s="24">
        <v>25.227467317403079</v>
      </c>
      <c r="L375" s="24">
        <v>23.758090061707961</v>
      </c>
      <c r="M375" s="90">
        <v>25.40783050789166</v>
      </c>
    </row>
    <row r="376" spans="1:13" x14ac:dyDescent="0.35">
      <c r="A376" s="23" t="str">
        <f>B351&amp;C351&amp;D376</f>
        <v>CONSUMO PER CAPITA (kg ó litros por individuo)TotalAlimentacionMEDIA BAJA</v>
      </c>
      <c r="B376" s="23">
        <v>0</v>
      </c>
      <c r="C376" s="23">
        <v>0</v>
      </c>
      <c r="D376" s="24" t="s">
        <v>99</v>
      </c>
      <c r="E376" s="24">
        <v>22.061707448701238</v>
      </c>
      <c r="F376" s="24">
        <v>35.037703702440474</v>
      </c>
      <c r="G376" s="24">
        <v>22.722436098695443</v>
      </c>
      <c r="H376" s="24">
        <v>21.435269921120337</v>
      </c>
      <c r="I376" s="24">
        <v>23.38051495152866</v>
      </c>
      <c r="J376" s="24">
        <v>35.263150863792227</v>
      </c>
      <c r="K376" s="24">
        <v>22.397209460072954</v>
      </c>
      <c r="L376" s="24">
        <v>20.864628690247724</v>
      </c>
      <c r="M376" s="90">
        <v>23.942688776817025</v>
      </c>
    </row>
    <row r="377" spans="1:13" x14ac:dyDescent="0.35">
      <c r="A377" s="23" t="str">
        <f>B351&amp;C351&amp;D377</f>
        <v>CONSUMO PER CAPITA (kg ó litros por individuo)TotalAlimentacionBAJA</v>
      </c>
      <c r="B377" s="23">
        <v>0</v>
      </c>
      <c r="C377" s="23">
        <v>0</v>
      </c>
      <c r="D377" s="24" t="s">
        <v>100</v>
      </c>
      <c r="E377" s="24">
        <v>21.331479220056394</v>
      </c>
      <c r="F377" s="24">
        <v>33.056113675618072</v>
      </c>
      <c r="G377" s="24">
        <v>21.970149562429238</v>
      </c>
      <c r="H377" s="24">
        <v>20.04852334099478</v>
      </c>
      <c r="I377" s="24">
        <v>23.307685873269161</v>
      </c>
      <c r="J377" s="24">
        <v>35.00921630530798</v>
      </c>
      <c r="K377" s="24">
        <v>22.215874372117014</v>
      </c>
      <c r="L377" s="24">
        <v>20.272167652791296</v>
      </c>
      <c r="M377" s="90">
        <v>21.710912190034918</v>
      </c>
    </row>
    <row r="378" spans="1:13" x14ac:dyDescent="0.35">
      <c r="A378" s="23" t="str">
        <f>B351&amp;C351&amp;D378</f>
        <v>CONSUMO PER CAPITA (kg ó litros por individuo)TotalAlimentacionHOMBRE</v>
      </c>
      <c r="B378" s="23">
        <v>0</v>
      </c>
      <c r="C378" s="23">
        <v>0</v>
      </c>
      <c r="D378" s="24" t="s">
        <v>101</v>
      </c>
      <c r="E378" s="24">
        <v>25.760685397808242</v>
      </c>
      <c r="F378" s="24">
        <v>43.630101230286563</v>
      </c>
      <c r="G378" s="24">
        <v>27.963009619980852</v>
      </c>
      <c r="H378" s="24">
        <v>25.459132355592388</v>
      </c>
      <c r="I378" s="24">
        <v>29.71446040071563</v>
      </c>
      <c r="J378" s="24">
        <v>42.669248402356743</v>
      </c>
      <c r="K378" s="24">
        <v>27.037795259800216</v>
      </c>
      <c r="L378" s="24">
        <v>25.242360133758137</v>
      </c>
      <c r="M378" s="90">
        <v>28.474954930064438</v>
      </c>
    </row>
    <row r="379" spans="1:13" x14ac:dyDescent="0.35">
      <c r="A379" s="23" t="str">
        <f>B351&amp;C351&amp;D379</f>
        <v>CONSUMO PER CAPITA (kg ó litros por individuo)TotalAlimentacionMUJER</v>
      </c>
      <c r="B379" s="23">
        <v>0</v>
      </c>
      <c r="C379" s="23">
        <v>0</v>
      </c>
      <c r="D379" s="24" t="s">
        <v>102</v>
      </c>
      <c r="E379" s="24">
        <v>22.905935397779977</v>
      </c>
      <c r="F379" s="24">
        <v>37.027553748643449</v>
      </c>
      <c r="G379" s="24">
        <v>22.965727315748595</v>
      </c>
      <c r="H379" s="24">
        <v>20.962399547589619</v>
      </c>
      <c r="I379" s="24">
        <v>24.394104573977003</v>
      </c>
      <c r="J379" s="24">
        <v>36.539867446567186</v>
      </c>
      <c r="K379" s="24">
        <v>23.414759155400741</v>
      </c>
      <c r="L379" s="24">
        <v>21.411311270593149</v>
      </c>
      <c r="M379" s="90">
        <v>22.923529901337524</v>
      </c>
    </row>
    <row r="380" spans="1:13" x14ac:dyDescent="0.35">
      <c r="A380" s="23" t="str">
        <f>B351&amp;C380&amp;D380</f>
        <v>CONSUMO PER CAPITA (kg ó litros por individuo).T.Alimentos TOTAL INGT.ESPAÑA</v>
      </c>
      <c r="B380" s="23">
        <v>0</v>
      </c>
      <c r="C380" s="23" t="s">
        <v>48</v>
      </c>
      <c r="D380" s="24" t="s">
        <v>49</v>
      </c>
      <c r="E380" s="24">
        <v>10.126855899470907</v>
      </c>
      <c r="F380" s="24">
        <v>15.248230671316882</v>
      </c>
      <c r="G380" s="24">
        <v>10.493048231107435</v>
      </c>
      <c r="H380" s="24">
        <v>9.8269516056924555</v>
      </c>
      <c r="I380" s="24">
        <v>10.983693643501084</v>
      </c>
      <c r="J380" s="24">
        <v>14.855299294817144</v>
      </c>
      <c r="K380" s="24">
        <v>10.501120066049067</v>
      </c>
      <c r="L380" s="24">
        <v>9.8501158400464632</v>
      </c>
      <c r="M380" s="90">
        <v>10.37096291384111</v>
      </c>
    </row>
    <row r="381" spans="1:13" x14ac:dyDescent="0.35">
      <c r="A381" s="23" t="str">
        <f>B351&amp;C380&amp;D381</f>
        <v>CONSUMO PER CAPITA (kg ó litros por individuo).T.Alimentos TOTAL INGBCN AM</v>
      </c>
      <c r="B381" s="23">
        <v>0</v>
      </c>
      <c r="C381" s="23">
        <v>0</v>
      </c>
      <c r="D381" s="24" t="s">
        <v>53</v>
      </c>
      <c r="E381" s="24">
        <v>10.868502498798057</v>
      </c>
      <c r="F381" s="25">
        <v>14.894968624804136</v>
      </c>
      <c r="G381" s="24">
        <v>9.4521546755499539</v>
      </c>
      <c r="H381" s="24">
        <v>9.8671423008521995</v>
      </c>
      <c r="I381" s="24">
        <v>12.729796379293999</v>
      </c>
      <c r="J381" s="24">
        <v>14.767705822624613</v>
      </c>
      <c r="K381" s="25">
        <v>8.7203814660597185</v>
      </c>
      <c r="L381" s="24">
        <v>9.1626339004987596</v>
      </c>
      <c r="M381" s="90">
        <v>10.188436600062467</v>
      </c>
    </row>
    <row r="382" spans="1:13" x14ac:dyDescent="0.35">
      <c r="A382" s="23" t="str">
        <f>B351&amp;C380&amp;D382</f>
        <v>CONSUMO PER CAPITA (kg ó litros por individuo).T.Alimentos TOTAL INGREST.CAT ARAGON</v>
      </c>
      <c r="B382" s="23">
        <v>0</v>
      </c>
      <c r="C382" s="23">
        <v>0</v>
      </c>
      <c r="D382" s="24" t="s">
        <v>58</v>
      </c>
      <c r="E382" s="24">
        <v>7.9534439310645011</v>
      </c>
      <c r="F382" s="24">
        <v>14.08624509534933</v>
      </c>
      <c r="G382" s="24">
        <v>9.6759351023078803</v>
      </c>
      <c r="H382" s="24">
        <v>8.0463169788665443</v>
      </c>
      <c r="I382" s="24">
        <v>8.828160510820009</v>
      </c>
      <c r="J382" s="24">
        <v>13.055530821651617</v>
      </c>
      <c r="K382" s="24">
        <v>9.6641714310488478</v>
      </c>
      <c r="L382" s="24">
        <v>9.0808145184688449</v>
      </c>
      <c r="M382" s="90">
        <v>9.8633956481309255</v>
      </c>
    </row>
    <row r="383" spans="1:13" x14ac:dyDescent="0.35">
      <c r="A383" s="23" t="str">
        <f>B351&amp;C380&amp;D383</f>
        <v>CONSUMO PER CAPITA (kg ó litros por individuo).T.Alimentos TOTAL INGLEVANTE</v>
      </c>
      <c r="B383" s="23">
        <v>0</v>
      </c>
      <c r="C383" s="23">
        <v>0</v>
      </c>
      <c r="D383" s="24" t="s">
        <v>62</v>
      </c>
      <c r="E383" s="24">
        <v>11.135848853501905</v>
      </c>
      <c r="F383" s="24">
        <v>16.657279616161937</v>
      </c>
      <c r="G383" s="24">
        <v>10.787561833284823</v>
      </c>
      <c r="H383" s="24">
        <v>10.190131393939657</v>
      </c>
      <c r="I383" s="24">
        <v>11.637072823975879</v>
      </c>
      <c r="J383" s="24">
        <v>15.374190025653403</v>
      </c>
      <c r="K383" s="24">
        <v>10.908805907284057</v>
      </c>
      <c r="L383" s="24">
        <v>10.06254869324313</v>
      </c>
      <c r="M383" s="90">
        <v>10.64963714818477</v>
      </c>
    </row>
    <row r="384" spans="1:13" x14ac:dyDescent="0.35">
      <c r="A384" s="23" t="str">
        <f>B351&amp;C380&amp;D384</f>
        <v>CONSUMO PER CAPITA (kg ó litros por individuo).T.Alimentos TOTAL INGANDALUCIA</v>
      </c>
      <c r="B384" s="23">
        <v>0</v>
      </c>
      <c r="C384" s="23">
        <v>0</v>
      </c>
      <c r="D384" s="24" t="s">
        <v>66</v>
      </c>
      <c r="E384" s="24">
        <v>9.6602820618357885</v>
      </c>
      <c r="F384" s="24">
        <v>14.514011888096485</v>
      </c>
      <c r="G384" s="24">
        <v>9.811633228641643</v>
      </c>
      <c r="H384" s="24">
        <v>9.454926284056846</v>
      </c>
      <c r="I384" s="24">
        <v>10.758207032806625</v>
      </c>
      <c r="J384" s="24">
        <v>13.9729723663666</v>
      </c>
      <c r="K384" s="24">
        <v>10.316386090922105</v>
      </c>
      <c r="L384" s="24">
        <v>9.3168758313475681</v>
      </c>
      <c r="M384" s="90">
        <v>9.3635389725808782</v>
      </c>
    </row>
    <row r="385" spans="1:13" x14ac:dyDescent="0.35">
      <c r="A385" s="23" t="str">
        <f>B351&amp;C380&amp;D385</f>
        <v>CONSUMO PER CAPITA (kg ó litros por individuo).T.Alimentos TOTAL INGMDD AM</v>
      </c>
      <c r="B385" s="23">
        <v>0</v>
      </c>
      <c r="C385" s="23">
        <v>0</v>
      </c>
      <c r="D385" s="24" t="s">
        <v>70</v>
      </c>
      <c r="E385" s="24">
        <v>13.771310556520302</v>
      </c>
      <c r="F385" s="24">
        <v>19.967110642868491</v>
      </c>
      <c r="G385" s="24">
        <v>14.402796545385407</v>
      </c>
      <c r="H385" s="24">
        <v>14.065554758702806</v>
      </c>
      <c r="I385" s="24">
        <v>14.487450607498634</v>
      </c>
      <c r="J385" s="24">
        <v>20.248358991795723</v>
      </c>
      <c r="K385" s="24">
        <v>14.773201489986338</v>
      </c>
      <c r="L385" s="24">
        <v>12.262173220833782</v>
      </c>
      <c r="M385" s="90">
        <v>13.517157648521387</v>
      </c>
    </row>
    <row r="386" spans="1:13" x14ac:dyDescent="0.35">
      <c r="A386" s="23" t="str">
        <f>B351&amp;C380&amp;D386</f>
        <v>CONSUMO PER CAPITA (kg ó litros por individuo).T.Alimentos TOTAL INGRTO CENTRO</v>
      </c>
      <c r="B386" s="23">
        <v>0</v>
      </c>
      <c r="C386" s="23">
        <v>0</v>
      </c>
      <c r="D386" s="24" t="s">
        <v>73</v>
      </c>
      <c r="E386" s="24">
        <v>8.7593575667418513</v>
      </c>
      <c r="F386" s="24">
        <v>13.794572144751502</v>
      </c>
      <c r="G386" s="24">
        <v>10.463646349731539</v>
      </c>
      <c r="H386" s="24">
        <v>8.9237484131943141</v>
      </c>
      <c r="I386" s="24">
        <v>9.8819974935378099</v>
      </c>
      <c r="J386" s="24">
        <v>12.830453832644563</v>
      </c>
      <c r="K386" s="24">
        <v>9.3089760569886071</v>
      </c>
      <c r="L386" s="24">
        <v>10.116804185605449</v>
      </c>
      <c r="M386" s="90">
        <v>10.188302943162265</v>
      </c>
    </row>
    <row r="387" spans="1:13" x14ac:dyDescent="0.35">
      <c r="A387" s="23" t="str">
        <f>B351&amp;C380&amp;D387</f>
        <v>CONSUMO PER CAPITA (kg ó litros por individuo).T.Alimentos TOTAL INGNORTE-CENTRO</v>
      </c>
      <c r="B387" s="23">
        <v>0</v>
      </c>
      <c r="C387" s="23">
        <v>0</v>
      </c>
      <c r="D387" s="24" t="s">
        <v>76</v>
      </c>
      <c r="E387" s="24">
        <v>11.64626767088035</v>
      </c>
      <c r="F387" s="24">
        <v>15.213623157597457</v>
      </c>
      <c r="G387" s="24">
        <v>11.490717624433499</v>
      </c>
      <c r="H387" s="24">
        <v>9.3237755863436469</v>
      </c>
      <c r="I387" s="24">
        <v>9.3314119750393942</v>
      </c>
      <c r="J387" s="24">
        <v>14.56920634774125</v>
      </c>
      <c r="K387" s="24">
        <v>9.4149318368955974</v>
      </c>
      <c r="L387" s="24">
        <v>9.6097413201611825</v>
      </c>
      <c r="M387" s="90">
        <v>7.6809298175114167</v>
      </c>
    </row>
    <row r="388" spans="1:13" x14ac:dyDescent="0.35">
      <c r="A388" s="23" t="str">
        <f>B351&amp;C380&amp;D388</f>
        <v>CONSUMO PER CAPITA (kg ó litros por individuo).T.Alimentos TOTAL INGNOROESTE</v>
      </c>
      <c r="B388" s="23">
        <v>0</v>
      </c>
      <c r="C388" s="23">
        <v>0</v>
      </c>
      <c r="D388" s="24" t="s">
        <v>78</v>
      </c>
      <c r="E388" s="24">
        <v>6.2514539400687168</v>
      </c>
      <c r="F388" s="24">
        <v>11.060656511239815</v>
      </c>
      <c r="G388" s="24">
        <v>6.9623222512820391</v>
      </c>
      <c r="H388" s="24">
        <v>7.6934759241693591</v>
      </c>
      <c r="I388" s="24">
        <v>9.2854369690355227</v>
      </c>
      <c r="J388" s="24">
        <v>12.978561380176844</v>
      </c>
      <c r="K388" s="24">
        <v>9.2379116788830533</v>
      </c>
      <c r="L388" s="24">
        <v>8.8790529725548346</v>
      </c>
      <c r="M388" s="90">
        <v>11.354375944578033</v>
      </c>
    </row>
    <row r="389" spans="1:13" x14ac:dyDescent="0.35">
      <c r="A389" s="23" t="str">
        <f>B351&amp;C380&amp;D389</f>
        <v>CONSUMO PER CAPITA (kg ó litros por individuo).T.Alimentos TOTAL ING&lt;2MIL</v>
      </c>
      <c r="B389" s="23">
        <v>0</v>
      </c>
      <c r="C389" s="23">
        <v>0</v>
      </c>
      <c r="D389" s="25" t="s">
        <v>81</v>
      </c>
      <c r="E389" s="25">
        <v>4.6091143154558143</v>
      </c>
      <c r="F389" s="25">
        <v>7.7294014023249371</v>
      </c>
      <c r="G389" s="25">
        <v>5.6991942382674452</v>
      </c>
      <c r="H389" s="24">
        <v>4.8152526160308442</v>
      </c>
      <c r="I389" s="25">
        <v>5.1464861643330924</v>
      </c>
      <c r="J389" s="25">
        <v>8.137657057251273</v>
      </c>
      <c r="K389" s="24">
        <v>4.9132085032089909</v>
      </c>
      <c r="L389" s="24">
        <v>5.9068212645652576</v>
      </c>
      <c r="M389" s="90">
        <v>5.8206443653070838</v>
      </c>
    </row>
    <row r="390" spans="1:13" x14ac:dyDescent="0.35">
      <c r="A390" s="23" t="str">
        <f>B351&amp;C380&amp;D390</f>
        <v>CONSUMO PER CAPITA (kg ó litros por individuo).T.Alimentos TOTAL ING2-5MIL</v>
      </c>
      <c r="B390" s="23">
        <v>0</v>
      </c>
      <c r="C390" s="23">
        <v>0</v>
      </c>
      <c r="D390" s="24" t="s">
        <v>84</v>
      </c>
      <c r="E390" s="24">
        <v>10.123731333877515</v>
      </c>
      <c r="F390" s="24">
        <v>14.588598467892949</v>
      </c>
      <c r="G390" s="24">
        <v>9.2073599422398189</v>
      </c>
      <c r="H390" s="24">
        <v>9.9613708624044381</v>
      </c>
      <c r="I390" s="24">
        <v>10.844048315947738</v>
      </c>
      <c r="J390" s="24">
        <v>14.158223580269615</v>
      </c>
      <c r="K390" s="24">
        <v>12.46365108181889</v>
      </c>
      <c r="L390" s="24">
        <v>10.632818018480673</v>
      </c>
      <c r="M390" s="90">
        <v>8.106287896648082</v>
      </c>
    </row>
    <row r="391" spans="1:13" x14ac:dyDescent="0.35">
      <c r="A391" s="23" t="str">
        <f>B351&amp;C380&amp;D391</f>
        <v>CONSUMO PER CAPITA (kg ó litros por individuo).T.Alimentos TOTAL ING5-10MIL</v>
      </c>
      <c r="B391" s="23">
        <v>0</v>
      </c>
      <c r="C391" s="23">
        <v>0</v>
      </c>
      <c r="D391" s="24" t="s">
        <v>85</v>
      </c>
      <c r="E391" s="24">
        <v>8.8611444959922814</v>
      </c>
      <c r="F391" s="24">
        <v>15.76174634192583</v>
      </c>
      <c r="G391" s="24">
        <v>9.3031963412308762</v>
      </c>
      <c r="H391" s="24">
        <v>7.9185205417014268</v>
      </c>
      <c r="I391" s="24">
        <v>9.1811086880847643</v>
      </c>
      <c r="J391" s="24">
        <v>13.978090000169411</v>
      </c>
      <c r="K391" s="24">
        <v>9.6702702379421108</v>
      </c>
      <c r="L391" s="24">
        <v>9.0741112277414224</v>
      </c>
      <c r="M391" s="90">
        <v>9.7319026754149647</v>
      </c>
    </row>
    <row r="392" spans="1:13" x14ac:dyDescent="0.35">
      <c r="A392" s="23" t="str">
        <f>B351&amp;C380&amp;D392</f>
        <v>CONSUMO PER CAPITA (kg ó litros por individuo).T.Alimentos TOTAL ING10-30MIL</v>
      </c>
      <c r="B392" s="23">
        <v>0</v>
      </c>
      <c r="C392" s="23">
        <v>0</v>
      </c>
      <c r="D392" s="24" t="s">
        <v>86</v>
      </c>
      <c r="E392" s="24">
        <v>9.0329625357966385</v>
      </c>
      <c r="F392" s="24">
        <v>14.889961560745391</v>
      </c>
      <c r="G392" s="24">
        <v>10.662178985040077</v>
      </c>
      <c r="H392" s="24">
        <v>8.6585241214016389</v>
      </c>
      <c r="I392" s="24">
        <v>9.711957295372061</v>
      </c>
      <c r="J392" s="24">
        <v>12.816771406265998</v>
      </c>
      <c r="K392" s="24">
        <v>9.1626080251470192</v>
      </c>
      <c r="L392" s="24">
        <v>9.0830930745813312</v>
      </c>
      <c r="M392" s="90">
        <v>10.224627513955356</v>
      </c>
    </row>
    <row r="393" spans="1:13" x14ac:dyDescent="0.35">
      <c r="A393" s="23" t="str">
        <f>B351&amp;C380&amp;D393</f>
        <v>CONSUMO PER CAPITA (kg ó litros por individuo).T.Alimentos TOTAL ING30-100MIL</v>
      </c>
      <c r="B393" s="23">
        <v>0</v>
      </c>
      <c r="C393" s="23">
        <v>0</v>
      </c>
      <c r="D393" s="24" t="s">
        <v>87</v>
      </c>
      <c r="E393" s="24">
        <v>10.614383417721728</v>
      </c>
      <c r="F393" s="24">
        <v>16.484742605903563</v>
      </c>
      <c r="G393" s="24">
        <v>10.93589579010542</v>
      </c>
      <c r="H393" s="24">
        <v>10.708098616869506</v>
      </c>
      <c r="I393" s="24">
        <v>12.833506738791167</v>
      </c>
      <c r="J393" s="24">
        <v>16.171040210865154</v>
      </c>
      <c r="K393" s="24">
        <v>11.553839237453303</v>
      </c>
      <c r="L393" s="24">
        <v>10.462868314489524</v>
      </c>
      <c r="M393" s="90">
        <v>10.686931971436202</v>
      </c>
    </row>
    <row r="394" spans="1:13" x14ac:dyDescent="0.35">
      <c r="A394" s="23" t="str">
        <f>B351&amp;C380&amp;D394</f>
        <v>CONSUMO PER CAPITA (kg ó litros por individuo).T.Alimentos TOTAL ING100-200MIL</v>
      </c>
      <c r="B394" s="23">
        <v>0</v>
      </c>
      <c r="C394" s="23">
        <v>0</v>
      </c>
      <c r="D394" s="24" t="s">
        <v>88</v>
      </c>
      <c r="E394" s="24">
        <v>9.2903670906693261</v>
      </c>
      <c r="F394" s="24">
        <v>14.733003655848469</v>
      </c>
      <c r="G394" s="24">
        <v>10.218578177091548</v>
      </c>
      <c r="H394" s="24">
        <v>9.8494033480615535</v>
      </c>
      <c r="I394" s="24">
        <v>10.684081515200825</v>
      </c>
      <c r="J394" s="24">
        <v>15.275550127825714</v>
      </c>
      <c r="K394" s="24">
        <v>9.483192560487776</v>
      </c>
      <c r="L394" s="24">
        <v>9.1155638367087484</v>
      </c>
      <c r="M394" s="90">
        <v>9.4668230302487029</v>
      </c>
    </row>
    <row r="395" spans="1:13" x14ac:dyDescent="0.35">
      <c r="A395" s="23" t="str">
        <f>B351&amp;C380&amp;D395</f>
        <v>CONSUMO PER CAPITA (kg ó litros por individuo).T.Alimentos TOTAL ING200-500MIL</v>
      </c>
      <c r="B395" s="23">
        <v>0</v>
      </c>
      <c r="C395" s="23">
        <v>0</v>
      </c>
      <c r="D395" s="24" t="s">
        <v>89</v>
      </c>
      <c r="E395" s="24">
        <v>11.731973338462037</v>
      </c>
      <c r="F395" s="24">
        <v>16.253395116786752</v>
      </c>
      <c r="G395" s="24">
        <v>10.964373356810555</v>
      </c>
      <c r="H395" s="24">
        <v>10.833297449854706</v>
      </c>
      <c r="I395" s="24">
        <v>13.49974397643871</v>
      </c>
      <c r="J395" s="24">
        <v>17.170294651152712</v>
      </c>
      <c r="K395" s="24">
        <v>11.516928939139593</v>
      </c>
      <c r="L395" s="24">
        <v>11.218811032856459</v>
      </c>
      <c r="M395" s="90">
        <v>12.475070693754578</v>
      </c>
    </row>
    <row r="396" spans="1:13" x14ac:dyDescent="0.35">
      <c r="A396" s="23" t="str">
        <f>B351&amp;C380&amp;D396</f>
        <v>CONSUMO PER CAPITA (kg ó litros por individuo).T.Alimentos TOTAL ING&gt;500MIL</v>
      </c>
      <c r="B396" s="23">
        <v>0</v>
      </c>
      <c r="C396" s="23">
        <v>0</v>
      </c>
      <c r="D396" s="24" t="s">
        <v>90</v>
      </c>
      <c r="E396" s="24">
        <v>12.516371360583717</v>
      </c>
      <c r="F396" s="24">
        <v>16.37014759990679</v>
      </c>
      <c r="G396" s="24">
        <v>12.342805043140464</v>
      </c>
      <c r="H396" s="24">
        <v>11.897240905492291</v>
      </c>
      <c r="I396" s="24">
        <v>11.456799871303886</v>
      </c>
      <c r="J396" s="24">
        <v>16.578643428335646</v>
      </c>
      <c r="K396" s="24">
        <v>12.13342680846327</v>
      </c>
      <c r="L396" s="24">
        <v>10.818570210724742</v>
      </c>
      <c r="M396" s="90">
        <v>11.939726117654658</v>
      </c>
    </row>
    <row r="397" spans="1:13" x14ac:dyDescent="0.35">
      <c r="A397" s="23" t="str">
        <f>B351&amp;C380&amp;D397</f>
        <v>CONSUMO PER CAPITA (kg ó litros por individuo).T.Alimentos TOTAL INGDE 15 A 19 AÑOS</v>
      </c>
      <c r="B397" s="23">
        <v>0</v>
      </c>
      <c r="C397" s="23">
        <v>0</v>
      </c>
      <c r="D397" s="24" t="s">
        <v>91</v>
      </c>
      <c r="E397" s="25">
        <v>4.4604289391801153</v>
      </c>
      <c r="F397" s="25">
        <v>4.3559632242552109</v>
      </c>
      <c r="G397" s="24">
        <v>3.3849656434999309</v>
      </c>
      <c r="H397" s="24">
        <v>3.4584987710363757</v>
      </c>
      <c r="I397" s="25">
        <v>4.7549487097359764</v>
      </c>
      <c r="J397" s="25">
        <v>5.1633690754578847</v>
      </c>
      <c r="K397" s="25">
        <v>3.2489780776576636</v>
      </c>
      <c r="L397" s="25">
        <v>4.7707363637904301</v>
      </c>
      <c r="M397" s="90">
        <v>4.6893979487726645</v>
      </c>
    </row>
    <row r="398" spans="1:13" x14ac:dyDescent="0.35">
      <c r="A398" s="23" t="str">
        <f>B351&amp;C380&amp;D398</f>
        <v>CONSUMO PER CAPITA (kg ó litros por individuo).T.Alimentos TOTAL INGDE 20 A 24 AÑOS</v>
      </c>
      <c r="B398" s="23">
        <v>0</v>
      </c>
      <c r="C398" s="23">
        <v>0</v>
      </c>
      <c r="D398" s="24" t="s">
        <v>92</v>
      </c>
      <c r="E398" s="24">
        <v>5.8232852012965433</v>
      </c>
      <c r="F398" s="24">
        <v>6.9754244965727139</v>
      </c>
      <c r="G398" s="24">
        <v>5.7279766782195818</v>
      </c>
      <c r="H398" s="24">
        <v>5.6780802613052836</v>
      </c>
      <c r="I398" s="24">
        <v>4.3664436817057926</v>
      </c>
      <c r="J398" s="24">
        <v>6.5295612243728023</v>
      </c>
      <c r="K398" s="24">
        <v>4.4175079980058278</v>
      </c>
      <c r="L398" s="24">
        <v>4.5860539701520633</v>
      </c>
      <c r="M398" s="90">
        <v>3.2532668073243856</v>
      </c>
    </row>
    <row r="399" spans="1:13" x14ac:dyDescent="0.35">
      <c r="A399" s="23" t="str">
        <f>B351&amp;C380&amp;D399</f>
        <v>CONSUMO PER CAPITA (kg ó litros por individuo).T.Alimentos TOTAL INGDE 25 A 34 AÑOS</v>
      </c>
      <c r="B399" s="23">
        <v>0</v>
      </c>
      <c r="C399" s="23">
        <v>0</v>
      </c>
      <c r="D399" s="24" t="s">
        <v>93</v>
      </c>
      <c r="E399" s="24">
        <v>7.9780228990083186</v>
      </c>
      <c r="F399" s="24">
        <v>11.101796000889607</v>
      </c>
      <c r="G399" s="24">
        <v>8.8818338751627621</v>
      </c>
      <c r="H399" s="24">
        <v>8.2653114675844801</v>
      </c>
      <c r="I399" s="24">
        <v>7.6295232600127614</v>
      </c>
      <c r="J399" s="24">
        <v>11.793116406662863</v>
      </c>
      <c r="K399" s="24">
        <v>9.6627418866091439</v>
      </c>
      <c r="L399" s="24">
        <v>8.001537870453495</v>
      </c>
      <c r="M399" s="90">
        <v>8.0752823048536406</v>
      </c>
    </row>
    <row r="400" spans="1:13" x14ac:dyDescent="0.35">
      <c r="A400" s="23" t="str">
        <f>B351&amp;C380&amp;D400</f>
        <v>CONSUMO PER CAPITA (kg ó litros por individuo).T.Alimentos TOTAL INGDE 35 A 49 AÑOS</v>
      </c>
      <c r="B400" s="23">
        <v>0</v>
      </c>
      <c r="C400" s="23">
        <v>0</v>
      </c>
      <c r="D400" s="24" t="s">
        <v>94</v>
      </c>
      <c r="E400" s="24">
        <v>9.5667131123102305</v>
      </c>
      <c r="F400" s="24">
        <v>14.021894387418916</v>
      </c>
      <c r="G400" s="24">
        <v>10.020081106698763</v>
      </c>
      <c r="H400" s="24">
        <v>9.1963451601061301</v>
      </c>
      <c r="I400" s="24">
        <v>10.668742341138019</v>
      </c>
      <c r="J400" s="24">
        <v>14.166953324406558</v>
      </c>
      <c r="K400" s="24">
        <v>10.257491828674175</v>
      </c>
      <c r="L400" s="24">
        <v>8.6803727370106802</v>
      </c>
      <c r="M400" s="90">
        <v>9.5912083091016829</v>
      </c>
    </row>
    <row r="401" spans="1:13" x14ac:dyDescent="0.35">
      <c r="A401" s="23" t="str">
        <f>B351&amp;C380&amp;D401</f>
        <v>CONSUMO PER CAPITA (kg ó litros por individuo).T.Alimentos TOTAL INGDE 50 A 59 AÑOS</v>
      </c>
      <c r="B401" s="23">
        <v>0</v>
      </c>
      <c r="C401" s="23">
        <v>0</v>
      </c>
      <c r="D401" s="24" t="s">
        <v>95</v>
      </c>
      <c r="E401" s="24">
        <v>13.395630984132795</v>
      </c>
      <c r="F401" s="24">
        <v>20.810795859160464</v>
      </c>
      <c r="G401" s="24">
        <v>14.192357926474555</v>
      </c>
      <c r="H401" s="24">
        <v>11.873020120953923</v>
      </c>
      <c r="I401" s="24">
        <v>14.15866017503469</v>
      </c>
      <c r="J401" s="24">
        <v>19.207853950641901</v>
      </c>
      <c r="K401" s="24">
        <v>13.610426181449363</v>
      </c>
      <c r="L401" s="24">
        <v>12.947468632025172</v>
      </c>
      <c r="M401" s="90">
        <v>13.830026561136025</v>
      </c>
    </row>
    <row r="402" spans="1:13" x14ac:dyDescent="0.35">
      <c r="A402" s="23" t="str">
        <f>B351&amp;C380&amp;D402</f>
        <v>CONSUMO PER CAPITA (kg ó litros por individuo).T.Alimentos TOTAL INGDE 60 A 75 AÑOS</v>
      </c>
      <c r="B402" s="23">
        <v>0</v>
      </c>
      <c r="C402" s="23">
        <v>0</v>
      </c>
      <c r="D402" s="24" t="s">
        <v>96</v>
      </c>
      <c r="E402" s="24">
        <v>12.338752785622482</v>
      </c>
      <c r="F402" s="24">
        <v>20.337746226563972</v>
      </c>
      <c r="G402" s="24">
        <v>12.43271475514538</v>
      </c>
      <c r="H402" s="24">
        <v>12.925530986215387</v>
      </c>
      <c r="I402" s="24">
        <v>14.472441606635785</v>
      </c>
      <c r="J402" s="24">
        <v>19.14922315287312</v>
      </c>
      <c r="K402" s="24">
        <v>12.55009628929923</v>
      </c>
      <c r="L402" s="24">
        <v>12.854110808040598</v>
      </c>
      <c r="M402" s="90">
        <v>13.599319671233209</v>
      </c>
    </row>
    <row r="403" spans="1:13" x14ac:dyDescent="0.35">
      <c r="A403" s="23" t="str">
        <f>B351&amp;C380&amp;D403</f>
        <v>CONSUMO PER CAPITA (kg ó litros por individuo).T.Alimentos TOTAL INGALTA Y MEDIA ALTA</v>
      </c>
      <c r="B403" s="23">
        <v>0</v>
      </c>
      <c r="C403" s="23">
        <v>0</v>
      </c>
      <c r="D403" s="24" t="s">
        <v>97</v>
      </c>
      <c r="E403" s="24">
        <v>14.075329499230042</v>
      </c>
      <c r="F403" s="24">
        <v>22.782721426970504</v>
      </c>
      <c r="G403" s="24">
        <v>14.270795081699125</v>
      </c>
      <c r="H403" s="24">
        <v>14.673479060163407</v>
      </c>
      <c r="I403" s="24">
        <v>15.232034550893674</v>
      </c>
      <c r="J403" s="24">
        <v>19.828545111467317</v>
      </c>
      <c r="K403" s="24">
        <v>13.40508852333322</v>
      </c>
      <c r="L403" s="24">
        <v>12.617246241546582</v>
      </c>
      <c r="M403" s="90">
        <v>13.188001702832286</v>
      </c>
    </row>
    <row r="404" spans="1:13" x14ac:dyDescent="0.35">
      <c r="A404" s="23" t="str">
        <f>B351&amp;C380&amp;D404</f>
        <v>CONSUMO PER CAPITA (kg ó litros por individuo).T.Alimentos TOTAL INGMEDIA</v>
      </c>
      <c r="B404" s="23">
        <v>0</v>
      </c>
      <c r="C404" s="23">
        <v>0</v>
      </c>
      <c r="D404" s="24" t="s">
        <v>98</v>
      </c>
      <c r="E404" s="24">
        <v>9.2480571700161178</v>
      </c>
      <c r="F404" s="24">
        <v>13.732467111927184</v>
      </c>
      <c r="G404" s="24">
        <v>9.4261031870193239</v>
      </c>
      <c r="H404" s="24">
        <v>8.5440815324244888</v>
      </c>
      <c r="I404" s="24">
        <v>10.55345312190172</v>
      </c>
      <c r="J404" s="24">
        <v>13.694809548602645</v>
      </c>
      <c r="K404" s="24">
        <v>10.081253754953535</v>
      </c>
      <c r="L404" s="24">
        <v>9.7092282866300845</v>
      </c>
      <c r="M404" s="90">
        <v>10.017879666347518</v>
      </c>
    </row>
    <row r="405" spans="1:13" x14ac:dyDescent="0.35">
      <c r="A405" s="23" t="str">
        <f>B351&amp;C380&amp;D405</f>
        <v>CONSUMO PER CAPITA (kg ó litros por individuo).T.Alimentos TOTAL INGMEDIA BAJA</v>
      </c>
      <c r="B405" s="23">
        <v>0</v>
      </c>
      <c r="C405" s="23">
        <v>0</v>
      </c>
      <c r="D405" s="24" t="s">
        <v>99</v>
      </c>
      <c r="E405" s="24">
        <v>8.982740913751126</v>
      </c>
      <c r="F405" s="24">
        <v>13.349102954950022</v>
      </c>
      <c r="G405" s="24">
        <v>9.8543488573931644</v>
      </c>
      <c r="H405" s="24">
        <v>8.2781325330723181</v>
      </c>
      <c r="I405" s="24">
        <v>8.6541193170105242</v>
      </c>
      <c r="J405" s="24">
        <v>12.236625114622209</v>
      </c>
      <c r="K405" s="24">
        <v>8.9369168866314936</v>
      </c>
      <c r="L405" s="24">
        <v>8.4092612836917393</v>
      </c>
      <c r="M405" s="90">
        <v>9.2159570481677946</v>
      </c>
    </row>
    <row r="406" spans="1:13" x14ac:dyDescent="0.35">
      <c r="A406" s="23" t="str">
        <f>B351&amp;C380&amp;D406</f>
        <v>CONSUMO PER CAPITA (kg ó litros por individuo).T.Alimentos TOTAL INGBAJA</v>
      </c>
      <c r="B406" s="23">
        <v>0</v>
      </c>
      <c r="C406" s="23">
        <v>0</v>
      </c>
      <c r="D406" s="24" t="s">
        <v>100</v>
      </c>
      <c r="E406" s="24">
        <v>8.7855436338954647</v>
      </c>
      <c r="F406" s="24">
        <v>12.067125043554116</v>
      </c>
      <c r="G406" s="24">
        <v>8.9908153108068092</v>
      </c>
      <c r="H406" s="24">
        <v>8.7528264104269162</v>
      </c>
      <c r="I406" s="24">
        <v>10.179047958274953</v>
      </c>
      <c r="J406" s="24">
        <v>14.878371908232555</v>
      </c>
      <c r="K406" s="24">
        <v>10.119484992727207</v>
      </c>
      <c r="L406" s="24">
        <v>8.9783837635154526</v>
      </c>
      <c r="M406" s="90">
        <v>9.4033480965734686</v>
      </c>
    </row>
    <row r="407" spans="1:13" x14ac:dyDescent="0.35">
      <c r="A407" s="23" t="str">
        <f>B351&amp;C380&amp;D407</f>
        <v>CONSUMO PER CAPITA (kg ó litros por individuo).T.Alimentos TOTAL INGHOMBRE</v>
      </c>
      <c r="B407" s="23">
        <v>0</v>
      </c>
      <c r="C407" s="23">
        <v>0</v>
      </c>
      <c r="D407" s="24" t="s">
        <v>101</v>
      </c>
      <c r="E407" s="24">
        <v>9.2868393942006797</v>
      </c>
      <c r="F407" s="24">
        <v>15.113654329906952</v>
      </c>
      <c r="G407" s="24">
        <v>10.376930399477743</v>
      </c>
      <c r="H407" s="24">
        <v>9.6392304474662822</v>
      </c>
      <c r="I407" s="24">
        <v>10.739520034305702</v>
      </c>
      <c r="J407" s="24">
        <v>14.22993664885241</v>
      </c>
      <c r="K407" s="24">
        <v>10.002702483095193</v>
      </c>
      <c r="L407" s="24">
        <v>9.6556159408040916</v>
      </c>
      <c r="M407" s="90">
        <v>10.629796306625368</v>
      </c>
    </row>
    <row r="408" spans="1:13" x14ac:dyDescent="0.35">
      <c r="A408" s="23" t="str">
        <f>B351&amp;C380&amp;D408</f>
        <v>CONSUMO PER CAPITA (kg ó litros por individuo).T.Alimentos TOTAL INGMUJER</v>
      </c>
      <c r="B408" s="23">
        <v>0</v>
      </c>
      <c r="C408" s="23">
        <v>0</v>
      </c>
      <c r="D408" s="24" t="s">
        <v>102</v>
      </c>
      <c r="E408" s="24">
        <v>10.95419289318837</v>
      </c>
      <c r="F408" s="24">
        <v>15.380774909509348</v>
      </c>
      <c r="G408" s="24">
        <v>10.607410264216988</v>
      </c>
      <c r="H408" s="24">
        <v>10.011987376198718</v>
      </c>
      <c r="I408" s="24">
        <v>11.224374986820729</v>
      </c>
      <c r="J408" s="24">
        <v>15.471726329489105</v>
      </c>
      <c r="K408" s="24">
        <v>10.992418276522255</v>
      </c>
      <c r="L408" s="24">
        <v>10.041524661831355</v>
      </c>
      <c r="M408" s="90">
        <v>10.116229848153404</v>
      </c>
    </row>
    <row r="409" spans="1:13" x14ac:dyDescent="0.35">
      <c r="A409" s="23" t="str">
        <f>B351&amp;C409&amp;D409</f>
        <v>CONSUMO PER CAPITA (kg ó litros por individuo)Total BebidasT.ESPAÑA</v>
      </c>
      <c r="B409" s="23">
        <v>0</v>
      </c>
      <c r="C409" s="23" t="s">
        <v>56</v>
      </c>
      <c r="D409" s="24" t="s">
        <v>49</v>
      </c>
      <c r="E409" s="24">
        <v>13.823852838932506</v>
      </c>
      <c r="F409" s="24">
        <v>24.559960011178102</v>
      </c>
      <c r="G409" s="24">
        <v>14.489795398014058</v>
      </c>
      <c r="H409" s="24">
        <v>12.994750034194061</v>
      </c>
      <c r="I409" s="24">
        <v>15.652370750466709</v>
      </c>
      <c r="J409" s="24">
        <v>24.205579840346804</v>
      </c>
      <c r="K409" s="24">
        <v>14.321074716790218</v>
      </c>
      <c r="L409" s="24">
        <v>13.08661655129813</v>
      </c>
      <c r="M409" s="90">
        <v>14.922425649335956</v>
      </c>
    </row>
    <row r="410" spans="1:13" x14ac:dyDescent="0.35">
      <c r="A410" s="23" t="str">
        <f>B351&amp;C409&amp;D410</f>
        <v>CONSUMO PER CAPITA (kg ó litros por individuo)Total BebidasBCN AM</v>
      </c>
      <c r="B410" s="23">
        <v>0</v>
      </c>
      <c r="C410" s="23">
        <v>0</v>
      </c>
      <c r="D410" s="24" t="s">
        <v>53</v>
      </c>
      <c r="E410" s="24">
        <v>13.603053070329446</v>
      </c>
      <c r="F410" s="24">
        <v>21.444944061985023</v>
      </c>
      <c r="G410" s="24">
        <v>12.149400119408604</v>
      </c>
      <c r="H410" s="24">
        <v>11.762646541779553</v>
      </c>
      <c r="I410" s="24">
        <v>13.760451628414785</v>
      </c>
      <c r="J410" s="24">
        <v>22.706877417601067</v>
      </c>
      <c r="K410" s="24">
        <v>13.766265356592008</v>
      </c>
      <c r="L410" s="24">
        <v>13.781204922556109</v>
      </c>
      <c r="M410" s="90">
        <v>13.553335965176155</v>
      </c>
    </row>
    <row r="411" spans="1:13" x14ac:dyDescent="0.35">
      <c r="A411" s="23" t="str">
        <f>B351&amp;C409&amp;D411</f>
        <v>CONSUMO PER CAPITA (kg ó litros por individuo)Total BebidasREST.CAT ARAGON</v>
      </c>
      <c r="B411" s="23">
        <v>0</v>
      </c>
      <c r="C411" s="23">
        <v>0</v>
      </c>
      <c r="D411" s="24" t="s">
        <v>58</v>
      </c>
      <c r="E411" s="24">
        <v>12.891164521971268</v>
      </c>
      <c r="F411" s="24">
        <v>23.481567319907267</v>
      </c>
      <c r="G411" s="24">
        <v>13.654678081888632</v>
      </c>
      <c r="H411" s="24">
        <v>12.538132828797877</v>
      </c>
      <c r="I411" s="24">
        <v>14.703531051685871</v>
      </c>
      <c r="J411" s="24">
        <v>23.129333798302625</v>
      </c>
      <c r="K411" s="24">
        <v>12.762367772493388</v>
      </c>
      <c r="L411" s="24">
        <v>12.599237860609216</v>
      </c>
      <c r="M411" s="90">
        <v>14.937859777714046</v>
      </c>
    </row>
    <row r="412" spans="1:13" x14ac:dyDescent="0.35">
      <c r="A412" s="23" t="str">
        <f>B351&amp;C409&amp;D412</f>
        <v>CONSUMO PER CAPITA (kg ó litros por individuo)Total BebidasLEVANTE</v>
      </c>
      <c r="B412" s="23">
        <v>0</v>
      </c>
      <c r="C412" s="23">
        <v>0</v>
      </c>
      <c r="D412" s="24" t="s">
        <v>62</v>
      </c>
      <c r="E412" s="24">
        <v>13.025066540027391</v>
      </c>
      <c r="F412" s="24">
        <v>25.328666974999788</v>
      </c>
      <c r="G412" s="24">
        <v>15.049468984380519</v>
      </c>
      <c r="H412" s="24">
        <v>12.707444908261227</v>
      </c>
      <c r="I412" s="24">
        <v>14.54331447006377</v>
      </c>
      <c r="J412" s="24">
        <v>23.020876243751054</v>
      </c>
      <c r="K412" s="24">
        <v>13.868126813849347</v>
      </c>
      <c r="L412" s="24">
        <v>12.345943560323338</v>
      </c>
      <c r="M412" s="90">
        <v>13.196159858027858</v>
      </c>
    </row>
    <row r="413" spans="1:13" x14ac:dyDescent="0.35">
      <c r="A413" s="23" t="str">
        <f>B351&amp;C409&amp;D413</f>
        <v>CONSUMO PER CAPITA (kg ó litros por individuo)Total BebidasANDALUCIA</v>
      </c>
      <c r="B413" s="23">
        <v>0</v>
      </c>
      <c r="C413" s="23">
        <v>0</v>
      </c>
      <c r="D413" s="24" t="s">
        <v>66</v>
      </c>
      <c r="E413" s="24">
        <v>14.044980930146842</v>
      </c>
      <c r="F413" s="24">
        <v>24.745192355517677</v>
      </c>
      <c r="G413" s="24">
        <v>14.782171494771619</v>
      </c>
      <c r="H413" s="24">
        <v>13.18690492033048</v>
      </c>
      <c r="I413" s="24">
        <v>16.566295967306043</v>
      </c>
      <c r="J413" s="24">
        <v>24.496418845909876</v>
      </c>
      <c r="K413" s="24">
        <v>14.993170866041234</v>
      </c>
      <c r="L413" s="24">
        <v>12.331200438151363</v>
      </c>
      <c r="M413" s="90">
        <v>14.731455637102215</v>
      </c>
    </row>
    <row r="414" spans="1:13" x14ac:dyDescent="0.35">
      <c r="A414" s="23" t="str">
        <f>B351&amp;C409&amp;D414</f>
        <v>CONSUMO PER CAPITA (kg ó litros por individuo)Total BebidasMDD AM</v>
      </c>
      <c r="B414" s="23">
        <v>0</v>
      </c>
      <c r="C414" s="23">
        <v>0</v>
      </c>
      <c r="D414" s="24" t="s">
        <v>70</v>
      </c>
      <c r="E414" s="24">
        <v>13.56009541970278</v>
      </c>
      <c r="F414" s="24">
        <v>24.290652554574184</v>
      </c>
      <c r="G414" s="24">
        <v>14.549564214945638</v>
      </c>
      <c r="H414" s="24">
        <v>13.117217630596915</v>
      </c>
      <c r="I414" s="24">
        <v>15.8278495518101</v>
      </c>
      <c r="J414" s="24">
        <v>24.94215231576603</v>
      </c>
      <c r="K414" s="24">
        <v>13.716049383642408</v>
      </c>
      <c r="L414" s="24">
        <v>12.967584628721429</v>
      </c>
      <c r="M414" s="90">
        <v>15.002425424345585</v>
      </c>
    </row>
    <row r="415" spans="1:13" x14ac:dyDescent="0.35">
      <c r="A415" s="23" t="str">
        <f>B351&amp;C409&amp;D415</f>
        <v>CONSUMO PER CAPITA (kg ó litros por individuo)Total BebidasRTO CENTRO</v>
      </c>
      <c r="B415" s="23">
        <v>0</v>
      </c>
      <c r="C415" s="23">
        <v>0</v>
      </c>
      <c r="D415" s="24" t="s">
        <v>73</v>
      </c>
      <c r="E415" s="24">
        <v>15.068169598690734</v>
      </c>
      <c r="F415" s="24">
        <v>27.020844698761461</v>
      </c>
      <c r="G415" s="24">
        <v>15.098838488052374</v>
      </c>
      <c r="H415" s="24">
        <v>13.331545942088132</v>
      </c>
      <c r="I415" s="24">
        <v>15.496480071446891</v>
      </c>
      <c r="J415" s="24">
        <v>24.143598488951667</v>
      </c>
      <c r="K415" s="24">
        <v>14.382780468156062</v>
      </c>
      <c r="L415" s="24">
        <v>11.623764175385761</v>
      </c>
      <c r="M415" s="90">
        <v>13.63393961248978</v>
      </c>
    </row>
    <row r="416" spans="1:13" x14ac:dyDescent="0.35">
      <c r="A416" s="23" t="str">
        <f>B351&amp;C409&amp;D416</f>
        <v>CONSUMO PER CAPITA (kg ó litros por individuo)Total BebidasNORTE-CENTRO</v>
      </c>
      <c r="B416" s="23">
        <v>0</v>
      </c>
      <c r="C416" s="23">
        <v>0</v>
      </c>
      <c r="D416" s="24" t="s">
        <v>76</v>
      </c>
      <c r="E416" s="24">
        <v>13.235799549947956</v>
      </c>
      <c r="F416" s="24">
        <v>23.366554900741232</v>
      </c>
      <c r="G416" s="24">
        <v>13.913681169679879</v>
      </c>
      <c r="H416" s="24">
        <v>12.816156491368208</v>
      </c>
      <c r="I416" s="24">
        <v>16.134943432171273</v>
      </c>
      <c r="J416" s="24">
        <v>25.089308405941715</v>
      </c>
      <c r="K416" s="24">
        <v>15.139951035275413</v>
      </c>
      <c r="L416" s="24">
        <v>14.006747727767838</v>
      </c>
      <c r="M416" s="90">
        <v>14.412891549403117</v>
      </c>
    </row>
    <row r="417" spans="1:13" x14ac:dyDescent="0.35">
      <c r="A417" s="23" t="str">
        <f>B351&amp;C409&amp;D417</f>
        <v>CONSUMO PER CAPITA (kg ó litros por individuo)Total BebidasNOROESTE</v>
      </c>
      <c r="B417" s="23">
        <v>0</v>
      </c>
      <c r="C417" s="23">
        <v>0</v>
      </c>
      <c r="D417" s="24" t="s">
        <v>78</v>
      </c>
      <c r="E417" s="24">
        <v>15.941660352142383</v>
      </c>
      <c r="F417" s="24">
        <v>26.663332405280865</v>
      </c>
      <c r="G417" s="24">
        <v>16.346089712011111</v>
      </c>
      <c r="H417" s="24">
        <v>14.627794502929017</v>
      </c>
      <c r="I417" s="24">
        <v>18.202027649124268</v>
      </c>
      <c r="J417" s="24">
        <v>26.712879034220531</v>
      </c>
      <c r="K417" s="24">
        <v>16.391378850859425</v>
      </c>
      <c r="L417" s="24">
        <v>16.842861527459196</v>
      </c>
      <c r="M417" s="90">
        <v>21.497878328760976</v>
      </c>
    </row>
    <row r="418" spans="1:13" x14ac:dyDescent="0.35">
      <c r="A418" s="23" t="str">
        <f>B351&amp;C409&amp;D418</f>
        <v>CONSUMO PER CAPITA (kg ó litros por individuo)Total Bebidas&lt;2MIL</v>
      </c>
      <c r="B418" s="23">
        <v>0</v>
      </c>
      <c r="C418" s="23">
        <v>0</v>
      </c>
      <c r="D418" s="25" t="s">
        <v>81</v>
      </c>
      <c r="E418" s="25">
        <v>13.614428702280959</v>
      </c>
      <c r="F418" s="24">
        <v>23.610161816077827</v>
      </c>
      <c r="G418" s="25">
        <v>13.903828314464501</v>
      </c>
      <c r="H418" s="25">
        <v>12.982497098547368</v>
      </c>
      <c r="I418" s="25">
        <v>15.380894893904989</v>
      </c>
      <c r="J418" s="25">
        <v>21.654491553129336</v>
      </c>
      <c r="K418" s="25">
        <v>12.393070841499513</v>
      </c>
      <c r="L418" s="25">
        <v>12.242440274290162</v>
      </c>
      <c r="M418" s="90">
        <v>13.895423590614948</v>
      </c>
    </row>
    <row r="419" spans="1:13" x14ac:dyDescent="0.35">
      <c r="A419" s="23" t="str">
        <f>B351&amp;C409&amp;D419</f>
        <v>CONSUMO PER CAPITA (kg ó litros por individuo)Total Bebidas2-5MIL</v>
      </c>
      <c r="B419" s="23">
        <v>0</v>
      </c>
      <c r="C419" s="23">
        <v>0</v>
      </c>
      <c r="D419" s="25" t="s">
        <v>84</v>
      </c>
      <c r="E419" s="25">
        <v>9.4224718127402074</v>
      </c>
      <c r="F419" s="24">
        <v>16.440969598921829</v>
      </c>
      <c r="G419" s="24">
        <v>10.085644995656565</v>
      </c>
      <c r="H419" s="24">
        <v>10.305148577106415</v>
      </c>
      <c r="I419" s="24">
        <v>11.601565637600729</v>
      </c>
      <c r="J419" s="24">
        <v>17.236076746501151</v>
      </c>
      <c r="K419" s="24">
        <v>10.648213894097008</v>
      </c>
      <c r="L419" s="25">
        <v>10.075635498630247</v>
      </c>
      <c r="M419" s="90">
        <v>10.586693394362825</v>
      </c>
    </row>
    <row r="420" spans="1:13" x14ac:dyDescent="0.35">
      <c r="A420" s="23" t="str">
        <f>B351&amp;C409&amp;D420</f>
        <v>CONSUMO PER CAPITA (kg ó litros por individuo)Total Bebidas5-10MIL</v>
      </c>
      <c r="B420" s="23">
        <v>0</v>
      </c>
      <c r="C420" s="23">
        <v>0</v>
      </c>
      <c r="D420" s="24" t="s">
        <v>85</v>
      </c>
      <c r="E420" s="24">
        <v>13.076067376233805</v>
      </c>
      <c r="F420" s="24">
        <v>26.223670284256144</v>
      </c>
      <c r="G420" s="24">
        <v>13.884243501194398</v>
      </c>
      <c r="H420" s="24">
        <v>12.292550603081581</v>
      </c>
      <c r="I420" s="24">
        <v>16.598083878852531</v>
      </c>
      <c r="J420" s="24">
        <v>25.266797488582746</v>
      </c>
      <c r="K420" s="24">
        <v>13.638069048810777</v>
      </c>
      <c r="L420" s="24">
        <v>11.85354980148939</v>
      </c>
      <c r="M420" s="90">
        <v>16.109301646794574</v>
      </c>
    </row>
    <row r="421" spans="1:13" x14ac:dyDescent="0.35">
      <c r="A421" s="23" t="str">
        <f>B351&amp;C409&amp;D421</f>
        <v>CONSUMO PER CAPITA (kg ó litros por individuo)Total Bebidas10-30MIL</v>
      </c>
      <c r="B421" s="23">
        <v>0</v>
      </c>
      <c r="C421" s="23">
        <v>0</v>
      </c>
      <c r="D421" s="24" t="s">
        <v>86</v>
      </c>
      <c r="E421" s="24">
        <v>13.990556079825662</v>
      </c>
      <c r="F421" s="24">
        <v>24.959177190533008</v>
      </c>
      <c r="G421" s="24">
        <v>15.121426045603592</v>
      </c>
      <c r="H421" s="24">
        <v>12.883058402611146</v>
      </c>
      <c r="I421" s="24">
        <v>15.406849073596565</v>
      </c>
      <c r="J421" s="24">
        <v>23.678515708125044</v>
      </c>
      <c r="K421" s="24">
        <v>14.686044330070462</v>
      </c>
      <c r="L421" s="24">
        <v>13.048581103195151</v>
      </c>
      <c r="M421" s="90">
        <v>15.308434898145354</v>
      </c>
    </row>
    <row r="422" spans="1:13" x14ac:dyDescent="0.35">
      <c r="A422" s="23" t="str">
        <f>B351&amp;C409&amp;D422</f>
        <v>CONSUMO PER CAPITA (kg ó litros por individuo)Total Bebidas30-100MIL</v>
      </c>
      <c r="B422" s="23">
        <v>0</v>
      </c>
      <c r="C422" s="23">
        <v>0</v>
      </c>
      <c r="D422" s="24" t="s">
        <v>87</v>
      </c>
      <c r="E422" s="24">
        <v>13.799223368004752</v>
      </c>
      <c r="F422" s="24">
        <v>24.018079058413367</v>
      </c>
      <c r="G422" s="24">
        <v>14.385106454711089</v>
      </c>
      <c r="H422" s="24">
        <v>12.564782798215726</v>
      </c>
      <c r="I422" s="24">
        <v>15.165095923078599</v>
      </c>
      <c r="J422" s="24">
        <v>22.977649657365198</v>
      </c>
      <c r="K422" s="24">
        <v>13.684406563539808</v>
      </c>
      <c r="L422" s="24">
        <v>12.148709876965947</v>
      </c>
      <c r="M422" s="90">
        <v>13.796450136233405</v>
      </c>
    </row>
    <row r="423" spans="1:13" x14ac:dyDescent="0.35">
      <c r="A423" s="23" t="str">
        <f>B351&amp;C409&amp;D423</f>
        <v>CONSUMO PER CAPITA (kg ó litros por individuo)Total Bebidas100-200MIL</v>
      </c>
      <c r="B423" s="23">
        <v>0</v>
      </c>
      <c r="C423" s="23">
        <v>0</v>
      </c>
      <c r="D423" s="24" t="s">
        <v>88</v>
      </c>
      <c r="E423" s="24">
        <v>13.455149721656658</v>
      </c>
      <c r="F423" s="24">
        <v>24.359215280848961</v>
      </c>
      <c r="G423" s="24">
        <v>14.543822660909209</v>
      </c>
      <c r="H423" s="24">
        <v>13.13304267986128</v>
      </c>
      <c r="I423" s="24">
        <v>15.03170895118207</v>
      </c>
      <c r="J423" s="24">
        <v>25.970177232918626</v>
      </c>
      <c r="K423" s="24">
        <v>14.214550153944339</v>
      </c>
      <c r="L423" s="24">
        <v>12.383011586382764</v>
      </c>
      <c r="M423" s="90">
        <v>14.481080052569204</v>
      </c>
    </row>
    <row r="424" spans="1:13" x14ac:dyDescent="0.35">
      <c r="A424" s="23" t="str">
        <f>B351&amp;C409&amp;D424</f>
        <v>CONSUMO PER CAPITA (kg ó litros por individuo)Total Bebidas200-500MIL</v>
      </c>
      <c r="B424" s="23">
        <v>0</v>
      </c>
      <c r="C424" s="23">
        <v>0</v>
      </c>
      <c r="D424" s="24" t="s">
        <v>89</v>
      </c>
      <c r="E424" s="24">
        <v>14.259369093664587</v>
      </c>
      <c r="F424" s="24">
        <v>25.645900618432638</v>
      </c>
      <c r="G424" s="24">
        <v>14.146016400831355</v>
      </c>
      <c r="H424" s="24">
        <v>13.48444555873934</v>
      </c>
      <c r="I424" s="24">
        <v>16.816663090658345</v>
      </c>
      <c r="J424" s="24">
        <v>25.235803188341116</v>
      </c>
      <c r="K424" s="24">
        <v>15.243897782818438</v>
      </c>
      <c r="L424" s="24">
        <v>14.795246214791723</v>
      </c>
      <c r="M424" s="90">
        <v>15.890783815412254</v>
      </c>
    </row>
    <row r="425" spans="1:13" x14ac:dyDescent="0.35">
      <c r="A425" s="23" t="str">
        <f>B351&amp;C409&amp;D425</f>
        <v>CONSUMO PER CAPITA (kg ó litros por individuo)Total Bebidas&gt;500MIL</v>
      </c>
      <c r="B425" s="23">
        <v>0</v>
      </c>
      <c r="C425" s="23">
        <v>0</v>
      </c>
      <c r="D425" s="24" t="s">
        <v>90</v>
      </c>
      <c r="E425" s="24">
        <v>15.748900987507426</v>
      </c>
      <c r="F425" s="24">
        <v>26.823492671692438</v>
      </c>
      <c r="G425" s="24">
        <v>16.377349936456561</v>
      </c>
      <c r="H425" s="24">
        <v>14.566461809734136</v>
      </c>
      <c r="I425" s="24">
        <v>17.220323632451464</v>
      </c>
      <c r="J425" s="24">
        <v>27.50675047366008</v>
      </c>
      <c r="K425" s="24">
        <v>16.502637458899262</v>
      </c>
      <c r="L425" s="24">
        <v>15.459889136828149</v>
      </c>
      <c r="M425" s="90">
        <v>16.890159046425858</v>
      </c>
    </row>
    <row r="426" spans="1:13" x14ac:dyDescent="0.35">
      <c r="A426" s="23" t="str">
        <f>B351&amp;C409&amp;D426</f>
        <v>CONSUMO PER CAPITA (kg ó litros por individuo)Total BebidasDE 15 A 19 AÑOS</v>
      </c>
      <c r="B426" s="23">
        <v>0</v>
      </c>
      <c r="C426" s="23">
        <v>0</v>
      </c>
      <c r="D426" s="25" t="s">
        <v>91</v>
      </c>
      <c r="E426" s="25">
        <v>6.1346121036422847</v>
      </c>
      <c r="F426" s="24">
        <v>9.6888835212137767</v>
      </c>
      <c r="G426" s="24">
        <v>4.4070161010588613</v>
      </c>
      <c r="H426" s="24">
        <v>4.4359350668257722</v>
      </c>
      <c r="I426" s="24">
        <v>4.191218675398833</v>
      </c>
      <c r="J426" s="25">
        <v>7.9113969944174665</v>
      </c>
      <c r="K426" s="25">
        <v>3.4941188088999895</v>
      </c>
      <c r="L426" s="25">
        <v>3.0713765161415099</v>
      </c>
      <c r="M426" s="90">
        <v>3.1010184358082631</v>
      </c>
    </row>
    <row r="427" spans="1:13" x14ac:dyDescent="0.35">
      <c r="A427" s="23" t="str">
        <f>B351&amp;C409&amp;D427</f>
        <v>CONSUMO PER CAPITA (kg ó litros por individuo)Total BebidasDE 20 A 24 AÑOS</v>
      </c>
      <c r="B427" s="23">
        <v>0</v>
      </c>
      <c r="C427" s="23">
        <v>0</v>
      </c>
      <c r="D427" s="24" t="s">
        <v>92</v>
      </c>
      <c r="E427" s="24">
        <v>6.0192354750148285</v>
      </c>
      <c r="F427" s="24">
        <v>9.7265986009966188</v>
      </c>
      <c r="G427" s="24">
        <v>6.5189959811069205</v>
      </c>
      <c r="H427" s="24">
        <v>5.4942406693328003</v>
      </c>
      <c r="I427" s="24">
        <v>5.6431737222692711</v>
      </c>
      <c r="J427" s="24">
        <v>7.8764552938814116</v>
      </c>
      <c r="K427" s="24">
        <v>4.7773808498528281</v>
      </c>
      <c r="L427" s="24">
        <v>5.0919687892096803</v>
      </c>
      <c r="M427" s="90">
        <v>5.0343983140813195</v>
      </c>
    </row>
    <row r="428" spans="1:13" x14ac:dyDescent="0.35">
      <c r="A428" s="23" t="str">
        <f>B351&amp;C409&amp;D428</f>
        <v>CONSUMO PER CAPITA (kg ó litros por individuo)Total BebidasDE 25 A 34 AÑOS</v>
      </c>
      <c r="B428" s="23">
        <v>0</v>
      </c>
      <c r="C428" s="23">
        <v>0</v>
      </c>
      <c r="D428" s="24" t="s">
        <v>93</v>
      </c>
      <c r="E428" s="24">
        <v>8.3506853092733859</v>
      </c>
      <c r="F428" s="24">
        <v>14.765428364648889</v>
      </c>
      <c r="G428" s="24">
        <v>8.9701270219589926</v>
      </c>
      <c r="H428" s="24">
        <v>7.0370021617500562</v>
      </c>
      <c r="I428" s="24">
        <v>7.5140465492139104</v>
      </c>
      <c r="J428" s="24">
        <v>12.319530210134893</v>
      </c>
      <c r="K428" s="24">
        <v>7.8278665747472207</v>
      </c>
      <c r="L428" s="24">
        <v>6.8265025023730832</v>
      </c>
      <c r="M428" s="90">
        <v>7.9593038509520104</v>
      </c>
    </row>
    <row r="429" spans="1:13" x14ac:dyDescent="0.35">
      <c r="A429" s="23" t="str">
        <f>B351&amp;C409&amp;D429</f>
        <v>CONSUMO PER CAPITA (kg ó litros por individuo)Total BebidasDE 35 A 49 AÑOS</v>
      </c>
      <c r="B429" s="23">
        <v>0</v>
      </c>
      <c r="C429" s="23">
        <v>0</v>
      </c>
      <c r="D429" s="24" t="s">
        <v>94</v>
      </c>
      <c r="E429" s="24">
        <v>12.30428303995261</v>
      </c>
      <c r="F429" s="24">
        <v>22.141015793914242</v>
      </c>
      <c r="G429" s="24">
        <v>12.919698211354079</v>
      </c>
      <c r="H429" s="24">
        <v>11.6447355254153</v>
      </c>
      <c r="I429" s="24">
        <v>14.06572727912846</v>
      </c>
      <c r="J429" s="24">
        <v>21.501778426665965</v>
      </c>
      <c r="K429" s="24">
        <v>12.164584388933317</v>
      </c>
      <c r="L429" s="24">
        <v>11.066771814402106</v>
      </c>
      <c r="M429" s="90">
        <v>12.074658529634025</v>
      </c>
    </row>
    <row r="430" spans="1:13" x14ac:dyDescent="0.35">
      <c r="A430" s="23" t="str">
        <f>B351&amp;C409&amp;D430</f>
        <v>CONSUMO PER CAPITA (kg ó litros por individuo)Total BebidasDE 50 A 59 AÑOS</v>
      </c>
      <c r="B430" s="23">
        <v>0</v>
      </c>
      <c r="C430" s="23">
        <v>0</v>
      </c>
      <c r="D430" s="24" t="s">
        <v>95</v>
      </c>
      <c r="E430" s="24">
        <v>17.92894130672855</v>
      </c>
      <c r="F430" s="24">
        <v>32.652236222108051</v>
      </c>
      <c r="G430" s="24">
        <v>19.936885432880146</v>
      </c>
      <c r="H430" s="24">
        <v>15.931023713730992</v>
      </c>
      <c r="I430" s="24">
        <v>19.345152246782334</v>
      </c>
      <c r="J430" s="24">
        <v>30.414222233981224</v>
      </c>
      <c r="K430" s="24">
        <v>18.318804561444296</v>
      </c>
      <c r="L430" s="24">
        <v>16.286436965849781</v>
      </c>
      <c r="M430" s="90">
        <v>18.692559301314365</v>
      </c>
    </row>
    <row r="431" spans="1:13" x14ac:dyDescent="0.35">
      <c r="A431" s="23" t="str">
        <f>B351&amp;C409&amp;D431</f>
        <v>CONSUMO PER CAPITA (kg ó litros por individuo)Total BebidasDE 60 A 75 AÑOS</v>
      </c>
      <c r="B431" s="23">
        <v>0</v>
      </c>
      <c r="C431" s="23">
        <v>0</v>
      </c>
      <c r="D431" s="25" t="s">
        <v>96</v>
      </c>
      <c r="E431" s="25">
        <v>20.332995169735923</v>
      </c>
      <c r="F431" s="24">
        <v>35.738023689713707</v>
      </c>
      <c r="G431" s="24">
        <v>20.688431185012931</v>
      </c>
      <c r="H431" s="24">
        <v>20.588195066881529</v>
      </c>
      <c r="I431" s="24">
        <v>25.829007307082044</v>
      </c>
      <c r="J431" s="24">
        <v>39.223346907650253</v>
      </c>
      <c r="K431" s="24">
        <v>23.63589629234378</v>
      </c>
      <c r="L431" s="24">
        <v>22.075244827840244</v>
      </c>
      <c r="M431" s="90">
        <v>26.038292726563235</v>
      </c>
    </row>
    <row r="432" spans="1:13" x14ac:dyDescent="0.35">
      <c r="A432" s="23" t="str">
        <f>B351&amp;C409&amp;D432</f>
        <v>CONSUMO PER CAPITA (kg ó litros por individuo)Total BebidasALTA Y MEDIA ALTA</v>
      </c>
      <c r="B432" s="23">
        <v>0</v>
      </c>
      <c r="C432" s="23">
        <v>0</v>
      </c>
      <c r="D432" s="24" t="s">
        <v>97</v>
      </c>
      <c r="E432" s="24">
        <v>17.588596682092707</v>
      </c>
      <c r="F432" s="24">
        <v>33.44510850652955</v>
      </c>
      <c r="G432" s="24">
        <v>18.73896844374541</v>
      </c>
      <c r="H432" s="24">
        <v>15.743190854147414</v>
      </c>
      <c r="I432" s="24">
        <v>19.870636100581311</v>
      </c>
      <c r="J432" s="24">
        <v>29.811871188355532</v>
      </c>
      <c r="K432" s="24">
        <v>17.635235267680596</v>
      </c>
      <c r="L432" s="24">
        <v>15.425998667905139</v>
      </c>
      <c r="M432" s="90">
        <v>18.202895968694083</v>
      </c>
    </row>
    <row r="433" spans="1:13" x14ac:dyDescent="0.35">
      <c r="A433" s="23" t="str">
        <f>B351&amp;C409&amp;D433</f>
        <v>CONSUMO PER CAPITA (kg ó litros por individuo)Total BebidasMEDIA</v>
      </c>
      <c r="B433" s="23">
        <v>0</v>
      </c>
      <c r="C433" s="23">
        <v>0</v>
      </c>
      <c r="D433" s="24" t="s">
        <v>98</v>
      </c>
      <c r="E433" s="24">
        <v>13.271058572295289</v>
      </c>
      <c r="F433" s="24">
        <v>23.847599456915017</v>
      </c>
      <c r="G433" s="24">
        <v>14.623798244560266</v>
      </c>
      <c r="H433" s="24">
        <v>12.579143090926406</v>
      </c>
      <c r="I433" s="24">
        <v>15.676525140739699</v>
      </c>
      <c r="J433" s="24">
        <v>24.634534859994055</v>
      </c>
      <c r="K433" s="24">
        <v>14.683695125034882</v>
      </c>
      <c r="L433" s="24">
        <v>13.638409618930648</v>
      </c>
      <c r="M433" s="90">
        <v>15.01545950675205</v>
      </c>
    </row>
    <row r="434" spans="1:13" x14ac:dyDescent="0.35">
      <c r="A434" s="23" t="str">
        <f>B351&amp;C409&amp;D434</f>
        <v>CONSUMO PER CAPITA (kg ó litros por individuo)Total BebidasMEDIA BAJA</v>
      </c>
      <c r="B434" s="23">
        <v>0</v>
      </c>
      <c r="C434" s="23">
        <v>0</v>
      </c>
      <c r="D434" s="24" t="s">
        <v>99</v>
      </c>
      <c r="E434" s="24">
        <v>12.72352400612613</v>
      </c>
      <c r="F434" s="24">
        <v>21.248272657604261</v>
      </c>
      <c r="G434" s="24">
        <v>12.479252028584931</v>
      </c>
      <c r="H434" s="24">
        <v>12.79238198369012</v>
      </c>
      <c r="I434" s="24">
        <v>14.360954469145916</v>
      </c>
      <c r="J434" s="24">
        <v>22.616026181957295</v>
      </c>
      <c r="K434" s="24">
        <v>13.13535976827105</v>
      </c>
      <c r="L434" s="24">
        <v>12.092327176747997</v>
      </c>
      <c r="M434" s="90">
        <v>14.306135277230853</v>
      </c>
    </row>
    <row r="435" spans="1:13" x14ac:dyDescent="0.35">
      <c r="A435" s="23" t="str">
        <f>B351&amp;C409&amp;D435</f>
        <v>CONSUMO PER CAPITA (kg ó litros por individuo)Total BebidasBAJA</v>
      </c>
      <c r="B435" s="23">
        <v>0</v>
      </c>
      <c r="C435" s="23">
        <v>0</v>
      </c>
      <c r="D435" s="24" t="s">
        <v>100</v>
      </c>
      <c r="E435" s="24">
        <v>12.071331482792569</v>
      </c>
      <c r="F435" s="24">
        <v>20.432237890580421</v>
      </c>
      <c r="G435" s="24">
        <v>12.280943490013726</v>
      </c>
      <c r="H435" s="24">
        <v>10.933928459497603</v>
      </c>
      <c r="I435" s="24">
        <v>12.700149343112843</v>
      </c>
      <c r="J435" s="24">
        <v>19.423320749052792</v>
      </c>
      <c r="K435" s="24">
        <v>11.636293536918494</v>
      </c>
      <c r="L435" s="24">
        <v>10.90188897351927</v>
      </c>
      <c r="M435" s="90">
        <v>11.928114152728417</v>
      </c>
    </row>
    <row r="436" spans="1:13" x14ac:dyDescent="0.35">
      <c r="A436" s="23" t="str">
        <f>B351&amp;C409&amp;D436</f>
        <v>CONSUMO PER CAPITA (kg ó litros por individuo)Total BebidasHOMBRE</v>
      </c>
      <c r="B436" s="23">
        <v>0</v>
      </c>
      <c r="C436" s="23">
        <v>0</v>
      </c>
      <c r="D436" s="24" t="s">
        <v>101</v>
      </c>
      <c r="E436" s="24">
        <v>16.201176081043929</v>
      </c>
      <c r="F436" s="24">
        <v>28.122632304478838</v>
      </c>
      <c r="G436" s="24">
        <v>17.26220078431891</v>
      </c>
      <c r="H436" s="24">
        <v>15.529664674572469</v>
      </c>
      <c r="I436" s="24">
        <v>18.650413674911071</v>
      </c>
      <c r="J436" s="24">
        <v>28.045743925084977</v>
      </c>
      <c r="K436" s="24">
        <v>16.758413715868247</v>
      </c>
      <c r="L436" s="24">
        <v>15.282018402764118</v>
      </c>
      <c r="M436" s="90">
        <v>17.491688896462215</v>
      </c>
    </row>
    <row r="437" spans="1:13" x14ac:dyDescent="0.35">
      <c r="A437" s="23" t="str">
        <f>B351&amp;C409&amp;D437</f>
        <v>CONSUMO PER CAPITA (kg ó litros por individuo)Total BebidasMUJER</v>
      </c>
      <c r="B437" s="23">
        <v>0</v>
      </c>
      <c r="C437" s="23">
        <v>0</v>
      </c>
      <c r="D437" s="24" t="s">
        <v>102</v>
      </c>
      <c r="E437" s="24">
        <v>11.482405257193678</v>
      </c>
      <c r="F437" s="24">
        <v>21.051014920002192</v>
      </c>
      <c r="G437" s="24">
        <v>11.759159961949473</v>
      </c>
      <c r="H437" s="24">
        <v>10.496044343163803</v>
      </c>
      <c r="I437" s="24">
        <v>12.697197522220595</v>
      </c>
      <c r="J437" s="24">
        <v>20.42025238129732</v>
      </c>
      <c r="K437" s="24">
        <v>11.91855765053846</v>
      </c>
      <c r="L437" s="24">
        <v>10.926054943898766</v>
      </c>
      <c r="M437" s="90">
        <v>12.393902056169866</v>
      </c>
    </row>
    <row r="438" spans="1:13" x14ac:dyDescent="0.35">
      <c r="A438" s="23" t="str">
        <f>B351&amp;C438&amp;D438</f>
        <v>CONSUMO PER CAPITA (kg ó litros por individuo)Total Bebidas FriasT.ESPAÑA</v>
      </c>
      <c r="B438" s="23">
        <v>0</v>
      </c>
      <c r="C438" s="23" t="s">
        <v>61</v>
      </c>
      <c r="D438" s="24" t="s">
        <v>49</v>
      </c>
      <c r="E438" s="24">
        <v>12.022906541007881</v>
      </c>
      <c r="F438" s="24">
        <v>22.149219638941034</v>
      </c>
      <c r="G438" s="24">
        <v>12.484839520391098</v>
      </c>
      <c r="H438" s="24">
        <v>10.971081478532858</v>
      </c>
      <c r="I438" s="24">
        <v>13.769390457968393</v>
      </c>
      <c r="J438" s="24">
        <v>21.873066408316845</v>
      </c>
      <c r="K438" s="24">
        <v>12.327872471028686</v>
      </c>
      <c r="L438" s="24">
        <v>11.065392298136738</v>
      </c>
      <c r="M438" s="90">
        <v>13.035932309341852</v>
      </c>
    </row>
    <row r="439" spans="1:13" x14ac:dyDescent="0.35">
      <c r="A439" s="23" t="str">
        <f>B351&amp;C438&amp;D439</f>
        <v>CONSUMO PER CAPITA (kg ó litros por individuo)Total Bebidas FriasBCN AM</v>
      </c>
      <c r="B439" s="23">
        <v>0</v>
      </c>
      <c r="C439" s="23">
        <v>0</v>
      </c>
      <c r="D439" s="24" t="s">
        <v>53</v>
      </c>
      <c r="E439" s="25">
        <v>11.627160430363199</v>
      </c>
      <c r="F439" s="25">
        <v>19.159739524371894</v>
      </c>
      <c r="G439" s="25">
        <v>10.036269832714005</v>
      </c>
      <c r="H439" s="25">
        <v>9.6754813224237779</v>
      </c>
      <c r="I439" s="25">
        <v>11.916033439690176</v>
      </c>
      <c r="J439" s="25">
        <v>20.541915582347546</v>
      </c>
      <c r="K439" s="25">
        <v>11.939298672670033</v>
      </c>
      <c r="L439" s="25">
        <v>11.731799927870304</v>
      </c>
      <c r="M439" s="90">
        <v>11.552700938171652</v>
      </c>
    </row>
    <row r="440" spans="1:13" x14ac:dyDescent="0.35">
      <c r="A440" s="23" t="str">
        <f>B351&amp;C438&amp;D440</f>
        <v>CONSUMO PER CAPITA (kg ó litros por individuo)Total Bebidas FriasREST.CAT ARAGON</v>
      </c>
      <c r="B440" s="23">
        <v>0</v>
      </c>
      <c r="C440" s="23">
        <v>0</v>
      </c>
      <c r="D440" s="24" t="s">
        <v>58</v>
      </c>
      <c r="E440" s="24">
        <v>11.209148085939651</v>
      </c>
      <c r="F440" s="24">
        <v>21.317220457760747</v>
      </c>
      <c r="G440" s="24">
        <v>11.796602386627185</v>
      </c>
      <c r="H440" s="24">
        <v>10.576218027702055</v>
      </c>
      <c r="I440" s="25">
        <v>12.853505982494603</v>
      </c>
      <c r="J440" s="25">
        <v>20.772155978095107</v>
      </c>
      <c r="K440" s="24">
        <v>10.677853335922791</v>
      </c>
      <c r="L440" s="24">
        <v>10.483800384299579</v>
      </c>
      <c r="M440" s="90">
        <v>12.971938387194962</v>
      </c>
    </row>
    <row r="441" spans="1:13" x14ac:dyDescent="0.35">
      <c r="A441" s="23" t="str">
        <f>B351&amp;C438&amp;D441</f>
        <v>CONSUMO PER CAPITA (kg ó litros por individuo)Total Bebidas FriasLEVANTE</v>
      </c>
      <c r="B441" s="23">
        <v>0</v>
      </c>
      <c r="C441" s="23">
        <v>0</v>
      </c>
      <c r="D441" s="24" t="s">
        <v>62</v>
      </c>
      <c r="E441" s="24">
        <v>11.252855860691341</v>
      </c>
      <c r="F441" s="24">
        <v>23.180657541517252</v>
      </c>
      <c r="G441" s="24">
        <v>13.131010990219075</v>
      </c>
      <c r="H441" s="24">
        <v>10.734473554005831</v>
      </c>
      <c r="I441" s="24">
        <v>12.818552467523281</v>
      </c>
      <c r="J441" s="24">
        <v>20.808672323948013</v>
      </c>
      <c r="K441" s="24">
        <v>12.091760999291328</v>
      </c>
      <c r="L441" s="24">
        <v>10.530936576022878</v>
      </c>
      <c r="M441" s="90">
        <v>11.629143905059452</v>
      </c>
    </row>
    <row r="442" spans="1:13" x14ac:dyDescent="0.35">
      <c r="A442" s="23" t="str">
        <f>B351&amp;C438&amp;D442</f>
        <v>CONSUMO PER CAPITA (kg ó litros por individuo)Total Bebidas FriasANDALUCIA</v>
      </c>
      <c r="B442" s="23">
        <v>0</v>
      </c>
      <c r="C442" s="23">
        <v>0</v>
      </c>
      <c r="D442" s="24" t="s">
        <v>66</v>
      </c>
      <c r="E442" s="24">
        <v>12.347202765606642</v>
      </c>
      <c r="F442" s="24">
        <v>22.429553233324892</v>
      </c>
      <c r="G442" s="24">
        <v>12.9252019231429</v>
      </c>
      <c r="H442" s="24">
        <v>11.407332018024929</v>
      </c>
      <c r="I442" s="24">
        <v>14.787144139598547</v>
      </c>
      <c r="J442" s="24">
        <v>22.193761598316598</v>
      </c>
      <c r="K442" s="24">
        <v>13.088053950882127</v>
      </c>
      <c r="L442" s="24">
        <v>10.532757592715592</v>
      </c>
      <c r="M442" s="90">
        <v>13.07214436929176</v>
      </c>
    </row>
    <row r="443" spans="1:13" x14ac:dyDescent="0.35">
      <c r="A443" s="23" t="str">
        <f>B351&amp;C438&amp;D443</f>
        <v>CONSUMO PER CAPITA (kg ó litros por individuo)Total Bebidas FriasMDD AM</v>
      </c>
      <c r="B443" s="23">
        <v>0</v>
      </c>
      <c r="C443" s="23">
        <v>0</v>
      </c>
      <c r="D443" s="24" t="s">
        <v>70</v>
      </c>
      <c r="E443" s="24">
        <v>12.188686524040882</v>
      </c>
      <c r="F443" s="24">
        <v>22.292602659163354</v>
      </c>
      <c r="G443" s="24">
        <v>12.841230660476908</v>
      </c>
      <c r="H443" s="24">
        <v>11.392336036761144</v>
      </c>
      <c r="I443" s="24">
        <v>14.303791631911507</v>
      </c>
      <c r="J443" s="24">
        <v>23.124011512466478</v>
      </c>
      <c r="K443" s="24">
        <v>12.108048639252985</v>
      </c>
      <c r="L443" s="24">
        <v>11.263207199356636</v>
      </c>
      <c r="M443" s="90">
        <v>13.36704319062056</v>
      </c>
    </row>
    <row r="444" spans="1:13" x14ac:dyDescent="0.35">
      <c r="A444" s="23" t="str">
        <f>B351&amp;C438&amp;D444</f>
        <v>CONSUMO PER CAPITA (kg ó litros por individuo)Total Bebidas FriasRTO CENTRO</v>
      </c>
      <c r="B444" s="23">
        <v>0</v>
      </c>
      <c r="C444" s="23">
        <v>0</v>
      </c>
      <c r="D444" s="24" t="s">
        <v>73</v>
      </c>
      <c r="E444" s="24">
        <v>13.49839921773086</v>
      </c>
      <c r="F444" s="24">
        <v>24.872828181430489</v>
      </c>
      <c r="G444" s="24">
        <v>13.317873574524782</v>
      </c>
      <c r="H444" s="24">
        <v>11.512769910814788</v>
      </c>
      <c r="I444" s="24">
        <v>13.937223505574904</v>
      </c>
      <c r="J444" s="24">
        <v>22.22587034280302</v>
      </c>
      <c r="K444" s="24">
        <v>12.696841644150943</v>
      </c>
      <c r="L444" s="24">
        <v>9.9151565037708416</v>
      </c>
      <c r="M444" s="90">
        <v>11.923143882442337</v>
      </c>
    </row>
    <row r="445" spans="1:13" x14ac:dyDescent="0.35">
      <c r="A445" s="23" t="str">
        <f>B351&amp;C438&amp;D445</f>
        <v>CONSUMO PER CAPITA (kg ó litros por individuo)Total Bebidas FriasNORTE-CENTRO</v>
      </c>
      <c r="B445" s="23">
        <v>0</v>
      </c>
      <c r="C445" s="23">
        <v>0</v>
      </c>
      <c r="D445" s="24" t="s">
        <v>76</v>
      </c>
      <c r="E445" s="24">
        <v>11.242982324899828</v>
      </c>
      <c r="F445" s="24">
        <v>20.505149945425519</v>
      </c>
      <c r="G445" s="24">
        <v>11.4796067754202</v>
      </c>
      <c r="H445" s="24">
        <v>10.308630153167686</v>
      </c>
      <c r="I445" s="25">
        <v>13.714646510269175</v>
      </c>
      <c r="J445" s="25">
        <v>22.267343635946418</v>
      </c>
      <c r="K445" s="24">
        <v>12.663061102442381</v>
      </c>
      <c r="L445" s="24">
        <v>11.48450469102003</v>
      </c>
      <c r="M445" s="90">
        <v>12.0139088871168</v>
      </c>
    </row>
    <row r="446" spans="1:13" x14ac:dyDescent="0.35">
      <c r="A446" s="23" t="str">
        <f>B351&amp;C438&amp;D446</f>
        <v>CONSUMO PER CAPITA (kg ó litros por individuo)Total Bebidas FriasNOROESTE</v>
      </c>
      <c r="B446" s="23">
        <v>0</v>
      </c>
      <c r="C446" s="23">
        <v>0</v>
      </c>
      <c r="D446" s="24" t="s">
        <v>78</v>
      </c>
      <c r="E446" s="24">
        <v>13.195539212162469</v>
      </c>
      <c r="F446" s="24">
        <v>22.701523396610494</v>
      </c>
      <c r="G446" s="24">
        <v>13.537285651573375</v>
      </c>
      <c r="H446" s="24">
        <v>11.785235408822546</v>
      </c>
      <c r="I446" s="24">
        <v>15.410102073868261</v>
      </c>
      <c r="J446" s="24">
        <v>23.275930341299322</v>
      </c>
      <c r="K446" s="24">
        <v>13.394750620868203</v>
      </c>
      <c r="L446" s="24">
        <v>13.837660948306775</v>
      </c>
      <c r="M446" s="90">
        <v>18.743876305141328</v>
      </c>
    </row>
    <row r="447" spans="1:13" x14ac:dyDescent="0.35">
      <c r="A447" s="23" t="str">
        <f>B351&amp;C438&amp;D447</f>
        <v>CONSUMO PER CAPITA (kg ó litros por individuo)Total Bebidas Frias&lt;2MIL</v>
      </c>
      <c r="B447" s="23">
        <v>0</v>
      </c>
      <c r="C447" s="23">
        <v>0</v>
      </c>
      <c r="D447" s="25" t="s">
        <v>81</v>
      </c>
      <c r="E447" s="25">
        <v>12.287071336748452</v>
      </c>
      <c r="F447" s="25">
        <v>21.760876410585993</v>
      </c>
      <c r="G447" s="25">
        <v>12.363032133272348</v>
      </c>
      <c r="H447" s="25">
        <v>11.35787451779299</v>
      </c>
      <c r="I447" s="25">
        <v>13.824766397914232</v>
      </c>
      <c r="J447" s="25">
        <v>19.723057990134294</v>
      </c>
      <c r="K447" s="25">
        <v>10.76933962146293</v>
      </c>
      <c r="L447" s="25">
        <v>10.518892199615689</v>
      </c>
      <c r="M447" s="90">
        <v>12.28068801506304</v>
      </c>
    </row>
    <row r="448" spans="1:13" x14ac:dyDescent="0.35">
      <c r="A448" s="23" t="str">
        <f>B351&amp;C438&amp;D448</f>
        <v>CONSUMO PER CAPITA (kg ó litros por individuo)Total Bebidas Frias2-5MIL</v>
      </c>
      <c r="B448" s="23">
        <v>0</v>
      </c>
      <c r="C448" s="23">
        <v>0</v>
      </c>
      <c r="D448" s="25" t="s">
        <v>84</v>
      </c>
      <c r="E448" s="25">
        <v>8.0609575778770175</v>
      </c>
      <c r="F448" s="25">
        <v>14.507185422493992</v>
      </c>
      <c r="G448" s="25">
        <v>8.5954078818754294</v>
      </c>
      <c r="H448" s="24">
        <v>8.8699668969251881</v>
      </c>
      <c r="I448" s="25">
        <v>10.215603092322112</v>
      </c>
      <c r="J448" s="25">
        <v>15.550725134365086</v>
      </c>
      <c r="K448" s="25">
        <v>9.1454571499971156</v>
      </c>
      <c r="L448" s="25">
        <v>8.6218902828593453</v>
      </c>
      <c r="M448" s="90">
        <v>9.2184500572255956</v>
      </c>
    </row>
    <row r="449" spans="1:13" x14ac:dyDescent="0.35">
      <c r="A449" s="23" t="str">
        <f>B351&amp;C438&amp;D449</f>
        <v>CONSUMO PER CAPITA (kg ó litros por individuo)Total Bebidas Frias5-10MIL</v>
      </c>
      <c r="B449" s="23">
        <v>0</v>
      </c>
      <c r="C449" s="23">
        <v>0</v>
      </c>
      <c r="D449" s="24" t="s">
        <v>85</v>
      </c>
      <c r="E449" s="25">
        <v>11.363875221120406</v>
      </c>
      <c r="F449" s="24">
        <v>23.954337398584297</v>
      </c>
      <c r="G449" s="25">
        <v>11.873985061534031</v>
      </c>
      <c r="H449" s="24">
        <v>10.552440857021756</v>
      </c>
      <c r="I449" s="25">
        <v>14.877701486103753</v>
      </c>
      <c r="J449" s="25">
        <v>23.104456427372408</v>
      </c>
      <c r="K449" s="25">
        <v>11.872245142391264</v>
      </c>
      <c r="L449" s="25">
        <v>10.112007334923037</v>
      </c>
      <c r="M449" s="90">
        <v>14.288121856576211</v>
      </c>
    </row>
    <row r="450" spans="1:13" x14ac:dyDescent="0.35">
      <c r="A450" s="23" t="str">
        <f>B351&amp;C438&amp;D450</f>
        <v>CONSUMO PER CAPITA (kg ó litros por individuo)Total Bebidas Frias10-30MIL</v>
      </c>
      <c r="B450" s="23">
        <v>0</v>
      </c>
      <c r="C450" s="23">
        <v>0</v>
      </c>
      <c r="D450" s="24" t="s">
        <v>86</v>
      </c>
      <c r="E450" s="24">
        <v>12.008754207635</v>
      </c>
      <c r="F450" s="24">
        <v>22.433712017099491</v>
      </c>
      <c r="G450" s="24">
        <v>13.146791594902995</v>
      </c>
      <c r="H450" s="24">
        <v>10.826490100044564</v>
      </c>
      <c r="I450" s="24">
        <v>13.459465184164179</v>
      </c>
      <c r="J450" s="24">
        <v>21.239696451259853</v>
      </c>
      <c r="K450" s="24">
        <v>12.554085178024014</v>
      </c>
      <c r="L450" s="24">
        <v>11.081569041225604</v>
      </c>
      <c r="M450" s="90">
        <v>13.474727533850691</v>
      </c>
    </row>
    <row r="451" spans="1:13" x14ac:dyDescent="0.35">
      <c r="A451" s="23" t="str">
        <f>B351&amp;C438&amp;D451</f>
        <v>CONSUMO PER CAPITA (kg ó litros por individuo)Total Bebidas Frias30-100MIL</v>
      </c>
      <c r="B451" s="23">
        <v>0</v>
      </c>
      <c r="C451" s="23">
        <v>0</v>
      </c>
      <c r="D451" s="24" t="s">
        <v>87</v>
      </c>
      <c r="E451" s="24">
        <v>11.945805945900835</v>
      </c>
      <c r="F451" s="24">
        <v>21.564034694792372</v>
      </c>
      <c r="G451" s="24">
        <v>12.237793091055048</v>
      </c>
      <c r="H451" s="24">
        <v>10.487232492177649</v>
      </c>
      <c r="I451" s="24">
        <v>13.124317226622704</v>
      </c>
      <c r="J451" s="24">
        <v>20.378190427889351</v>
      </c>
      <c r="K451" s="24">
        <v>11.460449386714313</v>
      </c>
      <c r="L451" s="24">
        <v>9.9086769105724741</v>
      </c>
      <c r="M451" s="90">
        <v>11.801006211248204</v>
      </c>
    </row>
    <row r="452" spans="1:13" x14ac:dyDescent="0.35">
      <c r="A452" s="23" t="str">
        <f>B351&amp;C438&amp;D452</f>
        <v>CONSUMO PER CAPITA (kg ó litros por individuo)Total Bebidas Frias100-200MIL</v>
      </c>
      <c r="B452" s="23">
        <v>0</v>
      </c>
      <c r="C452" s="23">
        <v>0</v>
      </c>
      <c r="D452" s="24" t="s">
        <v>88</v>
      </c>
      <c r="E452" s="24">
        <v>11.580716971305606</v>
      </c>
      <c r="F452" s="24">
        <v>21.651469600742011</v>
      </c>
      <c r="G452" s="24">
        <v>12.33104922343572</v>
      </c>
      <c r="H452" s="24">
        <v>10.889026686530755</v>
      </c>
      <c r="I452" s="24">
        <v>12.888631619481345</v>
      </c>
      <c r="J452" s="24">
        <v>23.371819949776036</v>
      </c>
      <c r="K452" s="24">
        <v>12.159931472046368</v>
      </c>
      <c r="L452" s="24">
        <v>10.272470484592471</v>
      </c>
      <c r="M452" s="90">
        <v>12.362714976226743</v>
      </c>
    </row>
    <row r="453" spans="1:13" x14ac:dyDescent="0.35">
      <c r="A453" s="23" t="str">
        <f>B351&amp;C438&amp;D453</f>
        <v>CONSUMO PER CAPITA (kg ó litros por individuo)Total Bebidas Frias200-500MIL</v>
      </c>
      <c r="B453" s="23">
        <v>0</v>
      </c>
      <c r="C453" s="23">
        <v>0</v>
      </c>
      <c r="D453" s="24" t="s">
        <v>89</v>
      </c>
      <c r="E453" s="24">
        <v>12.446341436428762</v>
      </c>
      <c r="F453" s="24">
        <v>23.075696007709762</v>
      </c>
      <c r="G453" s="24">
        <v>12.034299508549781</v>
      </c>
      <c r="H453" s="24">
        <v>11.022724397583159</v>
      </c>
      <c r="I453" s="24">
        <v>14.764356432879319</v>
      </c>
      <c r="J453" s="24">
        <v>22.79038343412093</v>
      </c>
      <c r="K453" s="24">
        <v>13.188046306834252</v>
      </c>
      <c r="L453" s="24">
        <v>12.585566562940537</v>
      </c>
      <c r="M453" s="90">
        <v>13.973196868658613</v>
      </c>
    </row>
    <row r="454" spans="1:13" x14ac:dyDescent="0.35">
      <c r="A454" s="23" t="str">
        <f>B351&amp;C438&amp;D454</f>
        <v>CONSUMO PER CAPITA (kg ó litros por individuo)Total Bebidas Frias&gt;500MIL</v>
      </c>
      <c r="B454" s="23">
        <v>0</v>
      </c>
      <c r="C454" s="23">
        <v>0</v>
      </c>
      <c r="D454" s="24" t="s">
        <v>90</v>
      </c>
      <c r="E454" s="24">
        <v>13.876213588482948</v>
      </c>
      <c r="F454" s="24">
        <v>24.429895430019073</v>
      </c>
      <c r="G454" s="24">
        <v>14.349217390949544</v>
      </c>
      <c r="H454" s="24">
        <v>12.588073577786135</v>
      </c>
      <c r="I454" s="24">
        <v>15.483253301935362</v>
      </c>
      <c r="J454" s="24">
        <v>25.365237301719738</v>
      </c>
      <c r="K454" s="24">
        <v>14.578870979479548</v>
      </c>
      <c r="L454" s="24">
        <v>13.367645501871738</v>
      </c>
      <c r="M454" s="90">
        <v>14.90498974016352</v>
      </c>
    </row>
    <row r="455" spans="1:13" x14ac:dyDescent="0.35">
      <c r="A455" s="23" t="str">
        <f>B351&amp;C438&amp;D455</f>
        <v>CONSUMO PER CAPITA (kg ó litros por individuo)Total Bebidas FriasDE 15 A 19 AÑOS</v>
      </c>
      <c r="B455" s="23">
        <v>0</v>
      </c>
      <c r="C455" s="23">
        <v>0</v>
      </c>
      <c r="D455" s="25" t="s">
        <v>91</v>
      </c>
      <c r="E455" s="25">
        <v>5.7839343776496799</v>
      </c>
      <c r="F455" s="25">
        <v>9.2677235165367762</v>
      </c>
      <c r="G455" s="25">
        <v>3.9894044704627061</v>
      </c>
      <c r="H455" s="25">
        <v>4.2898171366810187</v>
      </c>
      <c r="I455" s="25">
        <v>4.0292802298049342</v>
      </c>
      <c r="J455" s="25">
        <v>7.6540254097296794</v>
      </c>
      <c r="K455" s="25">
        <v>3.2784069570714074</v>
      </c>
      <c r="L455" s="25">
        <v>2.8101432297282729</v>
      </c>
      <c r="M455" s="90">
        <v>2.9081201694504002</v>
      </c>
    </row>
    <row r="456" spans="1:13" x14ac:dyDescent="0.35">
      <c r="A456" s="23" t="str">
        <f>B351&amp;C438&amp;D456</f>
        <v>CONSUMO PER CAPITA (kg ó litros por individuo)Total Bebidas FriasDE 20 A 24 AÑOS</v>
      </c>
      <c r="B456" s="23">
        <v>0</v>
      </c>
      <c r="C456" s="23">
        <v>0</v>
      </c>
      <c r="D456" s="24" t="s">
        <v>92</v>
      </c>
      <c r="E456" s="24">
        <v>5.6093877526784368</v>
      </c>
      <c r="F456" s="24">
        <v>9.2504003025432624</v>
      </c>
      <c r="G456" s="24">
        <v>6.0992166467451101</v>
      </c>
      <c r="H456" s="24">
        <v>4.9844150688462765</v>
      </c>
      <c r="I456" s="25">
        <v>5.1935299047310197</v>
      </c>
      <c r="J456" s="25">
        <v>7.3272880218872611</v>
      </c>
      <c r="K456" s="25">
        <v>4.2929470101601561</v>
      </c>
      <c r="L456" s="24">
        <v>4.6323572033956939</v>
      </c>
      <c r="M456" s="90">
        <v>4.5909982017725213</v>
      </c>
    </row>
    <row r="457" spans="1:13" x14ac:dyDescent="0.35">
      <c r="A457" s="23" t="str">
        <f>B351&amp;C438&amp;D457</f>
        <v>CONSUMO PER CAPITA (kg ó litros por individuo)Total Bebidas FriasDE 25 A 34 AÑOS</v>
      </c>
      <c r="B457" s="23">
        <v>0</v>
      </c>
      <c r="C457" s="23">
        <v>0</v>
      </c>
      <c r="D457" s="24" t="s">
        <v>93</v>
      </c>
      <c r="E457" s="24">
        <v>7.6281227439819661</v>
      </c>
      <c r="F457" s="24">
        <v>13.682873192019137</v>
      </c>
      <c r="G457" s="24">
        <v>7.8361904374296802</v>
      </c>
      <c r="H457" s="24">
        <v>6.1213129513721958</v>
      </c>
      <c r="I457" s="24">
        <v>6.703742520939227</v>
      </c>
      <c r="J457" s="24">
        <v>11.284266886588236</v>
      </c>
      <c r="K457" s="24">
        <v>6.9498008032288219</v>
      </c>
      <c r="L457" s="24">
        <v>5.976702056927361</v>
      </c>
      <c r="M457" s="90">
        <v>7.1289477132029386</v>
      </c>
    </row>
    <row r="458" spans="1:13" x14ac:dyDescent="0.35">
      <c r="A458" s="23" t="str">
        <f>B351&amp;C438&amp;D458</f>
        <v>CONSUMO PER CAPITA (kg ó litros por individuo)Total Bebidas FriasDE 35 A 49 AÑOS</v>
      </c>
      <c r="B458" s="23">
        <v>0</v>
      </c>
      <c r="C458" s="23">
        <v>0</v>
      </c>
      <c r="D458" s="24" t="s">
        <v>94</v>
      </c>
      <c r="E458" s="24">
        <v>10.566131711953128</v>
      </c>
      <c r="F458" s="24">
        <v>19.922013293916027</v>
      </c>
      <c r="G458" s="24">
        <v>11.037662944923429</v>
      </c>
      <c r="H458" s="24">
        <v>9.7326059625659536</v>
      </c>
      <c r="I458" s="24">
        <v>12.418695591984578</v>
      </c>
      <c r="J458" s="24">
        <v>19.435404651943507</v>
      </c>
      <c r="K458" s="24">
        <v>10.316105235921691</v>
      </c>
      <c r="L458" s="24">
        <v>9.2147328719567909</v>
      </c>
      <c r="M458" s="90">
        <v>10.414219809120606</v>
      </c>
    </row>
    <row r="459" spans="1:13" x14ac:dyDescent="0.35">
      <c r="A459" s="23" t="str">
        <f>B351&amp;C438&amp;D459</f>
        <v>CONSUMO PER CAPITA (kg ó litros por individuo)Total Bebidas FriasDE 50 A 59 AÑOS</v>
      </c>
      <c r="B459" s="23">
        <v>0</v>
      </c>
      <c r="C459" s="23">
        <v>0</v>
      </c>
      <c r="D459" s="24" t="s">
        <v>95</v>
      </c>
      <c r="E459" s="24">
        <v>15.49743697997144</v>
      </c>
      <c r="F459" s="24">
        <v>29.390269607479187</v>
      </c>
      <c r="G459" s="24">
        <v>17.256460030591015</v>
      </c>
      <c r="H459" s="24">
        <v>13.284595263423515</v>
      </c>
      <c r="I459" s="24">
        <v>16.855209610208579</v>
      </c>
      <c r="J459" s="24">
        <v>27.409097661008452</v>
      </c>
      <c r="K459" s="24">
        <v>15.732823355962044</v>
      </c>
      <c r="L459" s="24">
        <v>13.722291530139916</v>
      </c>
      <c r="M459" s="90">
        <v>16.300241026585898</v>
      </c>
    </row>
    <row r="460" spans="1:13" x14ac:dyDescent="0.35">
      <c r="A460" s="23" t="str">
        <f>B351&amp;C438&amp;D460</f>
        <v>CONSUMO PER CAPITA (kg ó litros por individuo)Total Bebidas FriasDE 60 A 75 AÑOS</v>
      </c>
      <c r="B460" s="23">
        <v>0</v>
      </c>
      <c r="C460" s="23">
        <v>0</v>
      </c>
      <c r="D460" s="24" t="s">
        <v>96</v>
      </c>
      <c r="E460" s="25">
        <v>17.473739549203419</v>
      </c>
      <c r="F460" s="25">
        <v>31.810652168799823</v>
      </c>
      <c r="G460" s="25">
        <v>17.618860836586222</v>
      </c>
      <c r="H460" s="24">
        <v>17.280158558162956</v>
      </c>
      <c r="I460" s="24">
        <v>22.578631330451092</v>
      </c>
      <c r="J460" s="24">
        <v>35.196341933449823</v>
      </c>
      <c r="K460" s="24">
        <v>20.315929904684701</v>
      </c>
      <c r="L460" s="24">
        <v>18.59962830869696</v>
      </c>
      <c r="M460" s="90">
        <v>22.713043089079299</v>
      </c>
    </row>
    <row r="461" spans="1:13" x14ac:dyDescent="0.35">
      <c r="A461" s="23" t="str">
        <f>B351&amp;C438&amp;D461</f>
        <v>CONSUMO PER CAPITA (kg ó litros por individuo)Total Bebidas FriasALTA Y MEDIA ALTA</v>
      </c>
      <c r="B461" s="23">
        <v>0</v>
      </c>
      <c r="C461" s="23">
        <v>0</v>
      </c>
      <c r="D461" s="24" t="s">
        <v>97</v>
      </c>
      <c r="E461" s="24">
        <v>15.39830902711652</v>
      </c>
      <c r="F461" s="24">
        <v>30.434769066995965</v>
      </c>
      <c r="G461" s="24">
        <v>16.20845035367855</v>
      </c>
      <c r="H461" s="24">
        <v>13.389589032605757</v>
      </c>
      <c r="I461" s="24">
        <v>17.650268514753883</v>
      </c>
      <c r="J461" s="24">
        <v>27.141016236835938</v>
      </c>
      <c r="K461" s="24">
        <v>15.272228200631631</v>
      </c>
      <c r="L461" s="24">
        <v>13.109717765199216</v>
      </c>
      <c r="M461" s="90">
        <v>15.950795775652811</v>
      </c>
    </row>
    <row r="462" spans="1:13" x14ac:dyDescent="0.35">
      <c r="A462" s="23" t="str">
        <f>B351&amp;C438&amp;D462</f>
        <v>CONSUMO PER CAPITA (kg ó litros por individuo)Total Bebidas FriasMEDIA</v>
      </c>
      <c r="B462" s="23">
        <v>0</v>
      </c>
      <c r="C462" s="23">
        <v>0</v>
      </c>
      <c r="D462" s="24" t="s">
        <v>98</v>
      </c>
      <c r="E462" s="24">
        <v>11.529251231067194</v>
      </c>
      <c r="F462" s="24">
        <v>21.481257437811827</v>
      </c>
      <c r="G462" s="24">
        <v>12.633570247071374</v>
      </c>
      <c r="H462" s="24">
        <v>10.641539772450791</v>
      </c>
      <c r="I462" s="24">
        <v>13.82836688612629</v>
      </c>
      <c r="J462" s="24">
        <v>22.364580507180307</v>
      </c>
      <c r="K462" s="24">
        <v>12.744867148113165</v>
      </c>
      <c r="L462" s="24">
        <v>11.66534575813716</v>
      </c>
      <c r="M462" s="90">
        <v>13.21443516611472</v>
      </c>
    </row>
    <row r="463" spans="1:13" x14ac:dyDescent="0.35">
      <c r="A463" s="23" t="str">
        <f>B351&amp;C438&amp;D463</f>
        <v>CONSUMO PER CAPITA (kg ó litros por individuo)Total Bebidas FriasMEDIA BAJA</v>
      </c>
      <c r="B463" s="23">
        <v>0</v>
      </c>
      <c r="C463" s="23">
        <v>0</v>
      </c>
      <c r="D463" s="24" t="s">
        <v>99</v>
      </c>
      <c r="E463" s="24">
        <v>10.97930228399704</v>
      </c>
      <c r="F463" s="24">
        <v>18.833371458968898</v>
      </c>
      <c r="G463" s="24">
        <v>10.437330315953298</v>
      </c>
      <c r="H463" s="24">
        <v>10.517707588488523</v>
      </c>
      <c r="I463" s="24">
        <v>12.36087704067265</v>
      </c>
      <c r="J463" s="24">
        <v>20.032308629606742</v>
      </c>
      <c r="K463" s="24">
        <v>10.991470101081568</v>
      </c>
      <c r="L463" s="24">
        <v>9.891936016820928</v>
      </c>
      <c r="M463" s="90">
        <v>12.350674778161844</v>
      </c>
    </row>
    <row r="464" spans="1:13" x14ac:dyDescent="0.35">
      <c r="A464" s="23" t="str">
        <f>B351&amp;C438&amp;D464</f>
        <v>CONSUMO PER CAPITA (kg ó litros por individuo)Total Bebidas FriasBAJA</v>
      </c>
      <c r="B464" s="23">
        <v>0</v>
      </c>
      <c r="C464" s="23">
        <v>0</v>
      </c>
      <c r="D464" s="24" t="s">
        <v>100</v>
      </c>
      <c r="E464" s="25">
        <v>10.525674678254756</v>
      </c>
      <c r="F464" s="25">
        <v>18.615916962841691</v>
      </c>
      <c r="G464" s="24">
        <v>10.88364951784617</v>
      </c>
      <c r="H464" s="24">
        <v>9.470159020430243</v>
      </c>
      <c r="I464" s="24">
        <v>11.289267876449037</v>
      </c>
      <c r="J464" s="24">
        <v>17.699506148270235</v>
      </c>
      <c r="K464" s="24">
        <v>10.165110809108928</v>
      </c>
      <c r="L464" s="24">
        <v>9.3687140256393207</v>
      </c>
      <c r="M464" s="90">
        <v>10.399099562816366</v>
      </c>
    </row>
    <row r="465" spans="1:13" x14ac:dyDescent="0.35">
      <c r="A465" s="23" t="str">
        <f>B351&amp;C438&amp;D465</f>
        <v>CONSUMO PER CAPITA (kg ó litros por individuo)Total Bebidas FriasHOMBRE</v>
      </c>
      <c r="B465" s="23">
        <v>0</v>
      </c>
      <c r="C465" s="23">
        <v>0</v>
      </c>
      <c r="D465" s="24" t="s">
        <v>101</v>
      </c>
      <c r="E465" s="24">
        <v>13.914532595189289</v>
      </c>
      <c r="F465" s="24">
        <v>25.087483754574986</v>
      </c>
      <c r="G465" s="24">
        <v>14.777473486739394</v>
      </c>
      <c r="H465" s="24">
        <v>13.023649107051074</v>
      </c>
      <c r="I465" s="24">
        <v>16.298435606809161</v>
      </c>
      <c r="J465" s="24">
        <v>25.10687376561815</v>
      </c>
      <c r="K465" s="24">
        <v>14.360963407373893</v>
      </c>
      <c r="L465" s="24">
        <v>12.884827065316756</v>
      </c>
      <c r="M465" s="90">
        <v>15.243762076566881</v>
      </c>
    </row>
    <row r="466" spans="1:13" x14ac:dyDescent="0.35">
      <c r="A466" s="23" t="str">
        <f>B351&amp;C438&amp;D466</f>
        <v>CONSUMO PER CAPITA (kg ó litros por individuo)Total Bebidas FriasMUJER</v>
      </c>
      <c r="B466" s="23">
        <v>0</v>
      </c>
      <c r="C466" s="23">
        <v>0</v>
      </c>
      <c r="D466" s="24" t="s">
        <v>102</v>
      </c>
      <c r="E466" s="24">
        <v>10.159826939063651</v>
      </c>
      <c r="F466" s="24">
        <v>19.255273096700968</v>
      </c>
      <c r="G466" s="24">
        <v>10.226734185439636</v>
      </c>
      <c r="H466" s="24">
        <v>8.9478346150203762</v>
      </c>
      <c r="I466" s="24">
        <v>11.276506476003176</v>
      </c>
      <c r="J466" s="24">
        <v>18.685437356498721</v>
      </c>
      <c r="K466" s="24">
        <v>10.323819618052637</v>
      </c>
      <c r="L466" s="24">
        <v>9.2748266230191962</v>
      </c>
      <c r="M466" s="90">
        <v>10.863105051769871</v>
      </c>
    </row>
    <row r="467" spans="1:13" x14ac:dyDescent="0.35">
      <c r="A467" s="23" t="str">
        <f>B351&amp;C467&amp;D467</f>
        <v>CONSUMO PER CAPITA (kg ó litros por individuo)Total Bebidas CalientesT.ESPAÑA</v>
      </c>
      <c r="B467" s="23">
        <v>0</v>
      </c>
      <c r="C467" s="23" t="s">
        <v>65</v>
      </c>
      <c r="D467" s="24" t="s">
        <v>49</v>
      </c>
      <c r="E467" s="24">
        <v>1.800945993060926</v>
      </c>
      <c r="F467" s="24">
        <v>2.4107374575008671</v>
      </c>
      <c r="G467" s="24">
        <v>2.0049589928013574</v>
      </c>
      <c r="H467" s="24">
        <v>2.0236651870550886</v>
      </c>
      <c r="I467" s="24">
        <v>1.8829773670355949</v>
      </c>
      <c r="J467" s="24">
        <v>2.3325127602547808</v>
      </c>
      <c r="K467" s="24">
        <v>1.9932062421457475</v>
      </c>
      <c r="L467" s="24">
        <v>2.0212260235271051</v>
      </c>
      <c r="M467" s="90">
        <v>1.8864934878372583</v>
      </c>
    </row>
    <row r="468" spans="1:13" x14ac:dyDescent="0.35">
      <c r="A468" s="23" t="str">
        <f>B351&amp;C467&amp;D468</f>
        <v>CONSUMO PER CAPITA (kg ó litros por individuo)Total Bebidas CalientesBCN AM</v>
      </c>
      <c r="B468" s="23">
        <v>0</v>
      </c>
      <c r="C468" s="23">
        <v>0</v>
      </c>
      <c r="D468" s="25" t="s">
        <v>53</v>
      </c>
      <c r="E468" s="25">
        <v>1.9758929655175317</v>
      </c>
      <c r="F468" s="24">
        <v>2.2852014884769569</v>
      </c>
      <c r="G468" s="25">
        <v>2.1131291150553975</v>
      </c>
      <c r="H468" s="24">
        <v>2.0871650933565316</v>
      </c>
      <c r="I468" s="25">
        <v>1.8444170476885031</v>
      </c>
      <c r="J468" s="25">
        <v>2.1649629413997813</v>
      </c>
      <c r="K468" s="25">
        <v>1.826966986550105</v>
      </c>
      <c r="L468" s="24">
        <v>2.0494061633809562</v>
      </c>
      <c r="M468" s="90">
        <v>2.0006353085970803</v>
      </c>
    </row>
    <row r="469" spans="1:13" x14ac:dyDescent="0.35">
      <c r="A469" s="23" t="str">
        <f>B351&amp;C467&amp;D469</f>
        <v>CONSUMO PER CAPITA (kg ó litros por individuo)Total Bebidas CalientesREST.CAT ARAGON</v>
      </c>
      <c r="B469" s="23">
        <v>0</v>
      </c>
      <c r="C469" s="23">
        <v>0</v>
      </c>
      <c r="D469" s="25" t="s">
        <v>58</v>
      </c>
      <c r="E469" s="25">
        <v>1.6820145044549892</v>
      </c>
      <c r="F469" s="24">
        <v>2.1643459037068284</v>
      </c>
      <c r="G469" s="24">
        <v>1.8580759236842797</v>
      </c>
      <c r="H469" s="24">
        <v>1.96191224624177</v>
      </c>
      <c r="I469" s="24">
        <v>1.8500220575254438</v>
      </c>
      <c r="J469" s="25">
        <v>2.3571752792501104</v>
      </c>
      <c r="K469" s="24">
        <v>2.0845153628424935</v>
      </c>
      <c r="L469" s="25">
        <v>2.1154393868699701</v>
      </c>
      <c r="M469" s="90">
        <v>1.9659216700842008</v>
      </c>
    </row>
    <row r="470" spans="1:13" x14ac:dyDescent="0.35">
      <c r="A470" s="23" t="str">
        <f>B351&amp;C467&amp;D470</f>
        <v>CONSUMO PER CAPITA (kg ó litros por individuo)Total Bebidas CalientesLEVANTE</v>
      </c>
      <c r="B470" s="23">
        <v>0</v>
      </c>
      <c r="C470" s="23">
        <v>0</v>
      </c>
      <c r="D470" s="25" t="s">
        <v>62</v>
      </c>
      <c r="E470" s="24">
        <v>1.7722099752783393</v>
      </c>
      <c r="F470" s="24">
        <v>2.1480097116078891</v>
      </c>
      <c r="G470" s="24">
        <v>1.9184553785348244</v>
      </c>
      <c r="H470" s="24">
        <v>1.9729722743238689</v>
      </c>
      <c r="I470" s="24">
        <v>1.7247616782083925</v>
      </c>
      <c r="J470" s="24">
        <v>2.2122072194514475</v>
      </c>
      <c r="K470" s="25">
        <v>1.7763674259310442</v>
      </c>
      <c r="L470" s="24">
        <v>1.815005894719957</v>
      </c>
      <c r="M470" s="90">
        <v>1.5670169242416283</v>
      </c>
    </row>
    <row r="471" spans="1:13" x14ac:dyDescent="0.35">
      <c r="A471" s="23" t="str">
        <f>B351&amp;C467&amp;D471</f>
        <v>CONSUMO PER CAPITA (kg ó litros por individuo)Total Bebidas CalientesANDALUCIA</v>
      </c>
      <c r="B471" s="23">
        <v>0</v>
      </c>
      <c r="C471" s="23">
        <v>0</v>
      </c>
      <c r="D471" s="24" t="s">
        <v>66</v>
      </c>
      <c r="E471" s="24">
        <v>1.6977781645712895</v>
      </c>
      <c r="F471" s="24">
        <v>2.3156379126563573</v>
      </c>
      <c r="G471" s="24">
        <v>1.856968725567929</v>
      </c>
      <c r="H471" s="24">
        <v>1.7795731884820636</v>
      </c>
      <c r="I471" s="24">
        <v>1.7791528385820219</v>
      </c>
      <c r="J471" s="24">
        <v>2.3026528835951652</v>
      </c>
      <c r="K471" s="24">
        <v>1.905117210128356</v>
      </c>
      <c r="L471" s="24">
        <v>1.7984435016782419</v>
      </c>
      <c r="M471" s="90">
        <v>1.6593097877346561</v>
      </c>
    </row>
    <row r="472" spans="1:13" x14ac:dyDescent="0.35">
      <c r="A472" s="23" t="str">
        <f>B351&amp;C467&amp;D472</f>
        <v>CONSUMO PER CAPITA (kg ó litros por individuo)Total Bebidas CalientesMDD AM</v>
      </c>
      <c r="B472" s="23">
        <v>0</v>
      </c>
      <c r="C472" s="23">
        <v>0</v>
      </c>
      <c r="D472" s="25" t="s">
        <v>70</v>
      </c>
      <c r="E472" s="24">
        <v>1.3714076261472234</v>
      </c>
      <c r="F472" s="24">
        <v>1.9980490954165173</v>
      </c>
      <c r="G472" s="24">
        <v>1.7083333497164104</v>
      </c>
      <c r="H472" s="24">
        <v>1.7248839889048249</v>
      </c>
      <c r="I472" s="24">
        <v>1.5240554216369624</v>
      </c>
      <c r="J472" s="25">
        <v>1.8181448332476802</v>
      </c>
      <c r="K472" s="24">
        <v>1.6080016267370936</v>
      </c>
      <c r="L472" s="24">
        <v>1.7043785455074107</v>
      </c>
      <c r="M472" s="90">
        <v>1.6353855551591219</v>
      </c>
    </row>
    <row r="473" spans="1:13" x14ac:dyDescent="0.35">
      <c r="A473" s="23" t="str">
        <f>B351&amp;C467&amp;D473</f>
        <v>CONSUMO PER CAPITA (kg ó litros por individuo)Total Bebidas CalientesRTO CENTRO</v>
      </c>
      <c r="B473" s="23">
        <v>0</v>
      </c>
      <c r="C473" s="23">
        <v>0</v>
      </c>
      <c r="D473" s="24" t="s">
        <v>73</v>
      </c>
      <c r="E473" s="25">
        <v>1.5697722224788762</v>
      </c>
      <c r="F473" s="24">
        <v>2.1480197408493709</v>
      </c>
      <c r="G473" s="24">
        <v>1.780964238812043</v>
      </c>
      <c r="H473" s="24">
        <v>1.8187771949989553</v>
      </c>
      <c r="I473" s="24">
        <v>1.5592556136084439</v>
      </c>
      <c r="J473" s="24">
        <v>1.9177271364699688</v>
      </c>
      <c r="K473" s="24">
        <v>1.6859390130184391</v>
      </c>
      <c r="L473" s="24">
        <v>1.7086066638263877</v>
      </c>
      <c r="M473" s="90">
        <v>1.7107942067401363</v>
      </c>
    </row>
    <row r="474" spans="1:13" x14ac:dyDescent="0.35">
      <c r="A474" s="23" t="str">
        <f>B351&amp;C467&amp;D474</f>
        <v>CONSUMO PER CAPITA (kg ó litros por individuo)Total Bebidas CalientesNORTE-CENTRO</v>
      </c>
      <c r="B474" s="23">
        <v>0</v>
      </c>
      <c r="C474" s="23">
        <v>0</v>
      </c>
      <c r="D474" s="25" t="s">
        <v>76</v>
      </c>
      <c r="E474" s="25">
        <v>1.9928170128232938</v>
      </c>
      <c r="F474" s="24">
        <v>2.8614027416258416</v>
      </c>
      <c r="G474" s="25">
        <v>2.434073132780866</v>
      </c>
      <c r="H474" s="25">
        <v>2.5075282037333784</v>
      </c>
      <c r="I474" s="25">
        <v>2.4203000697543517</v>
      </c>
      <c r="J474" s="24">
        <v>2.8219629183659172</v>
      </c>
      <c r="K474" s="25">
        <v>2.4768916822190055</v>
      </c>
      <c r="L474" s="25">
        <v>2.5222447148487137</v>
      </c>
      <c r="M474" s="90">
        <v>2.3989823616813353</v>
      </c>
    </row>
    <row r="475" spans="1:13" x14ac:dyDescent="0.35">
      <c r="A475" s="23" t="str">
        <f>B351&amp;C467&amp;D475</f>
        <v>CONSUMO PER CAPITA (kg ó litros por individuo)Total Bebidas CalientesNOROESTE</v>
      </c>
      <c r="B475" s="23">
        <v>0</v>
      </c>
      <c r="C475" s="23">
        <v>0</v>
      </c>
      <c r="D475" s="25" t="s">
        <v>78</v>
      </c>
      <c r="E475" s="25">
        <v>2.7461230458914296</v>
      </c>
      <c r="F475" s="24">
        <v>3.9618061675152485</v>
      </c>
      <c r="G475" s="24">
        <v>2.8088077636626037</v>
      </c>
      <c r="H475" s="24">
        <v>2.8425587499445615</v>
      </c>
      <c r="I475" s="24">
        <v>2.7919195270690969</v>
      </c>
      <c r="J475" s="24">
        <v>3.4369475501028597</v>
      </c>
      <c r="K475" s="24">
        <v>2.9966305301507878</v>
      </c>
      <c r="L475" s="25">
        <v>3.0051978964743227</v>
      </c>
      <c r="M475" s="90">
        <v>2.7540041612204544</v>
      </c>
    </row>
    <row r="476" spans="1:13" x14ac:dyDescent="0.35">
      <c r="A476" s="23" t="str">
        <f>B351&amp;C467&amp;D476</f>
        <v>CONSUMO PER CAPITA (kg ó litros por individuo)Total Bebidas Calientes&lt;2MIL</v>
      </c>
      <c r="B476" s="23">
        <v>0</v>
      </c>
      <c r="C476" s="23">
        <v>0</v>
      </c>
      <c r="D476" s="25" t="s">
        <v>81</v>
      </c>
      <c r="E476" s="25">
        <v>1.3273594971615519</v>
      </c>
      <c r="F476" s="25">
        <v>1.8492812572435366</v>
      </c>
      <c r="G476" s="25">
        <v>1.5407976692626917</v>
      </c>
      <c r="H476" s="25">
        <v>1.6246201421955098</v>
      </c>
      <c r="I476" s="25">
        <v>1.5561194580096713</v>
      </c>
      <c r="J476" s="25">
        <v>1.9314342717485717</v>
      </c>
      <c r="K476" s="25">
        <v>1.6237266757975841</v>
      </c>
      <c r="L476" s="25">
        <v>1.723550519795078</v>
      </c>
      <c r="M476" s="90">
        <v>1.6147351978380182</v>
      </c>
    </row>
    <row r="477" spans="1:13" x14ac:dyDescent="0.35">
      <c r="A477" s="23" t="str">
        <f>B351&amp;C467&amp;D477</f>
        <v>CONSUMO PER CAPITA (kg ó litros por individuo)Total Bebidas Calientes2-5MIL</v>
      </c>
      <c r="B477" s="23">
        <v>0</v>
      </c>
      <c r="C477" s="23">
        <v>0</v>
      </c>
      <c r="D477" s="25" t="s">
        <v>84</v>
      </c>
      <c r="E477" s="25">
        <v>1.3615121117467273</v>
      </c>
      <c r="F477" s="25">
        <v>1.9337845658027393</v>
      </c>
      <c r="G477" s="25">
        <v>1.490236000561366</v>
      </c>
      <c r="H477" s="25">
        <v>1.4351813233505837</v>
      </c>
      <c r="I477" s="25">
        <v>1.3859611488601331</v>
      </c>
      <c r="J477" s="25">
        <v>1.6853528537045899</v>
      </c>
      <c r="K477" s="25">
        <v>1.5027594678761154</v>
      </c>
      <c r="L477" s="25">
        <v>1.4537473092025164</v>
      </c>
      <c r="M477" s="90">
        <v>1.3682415943975983</v>
      </c>
    </row>
    <row r="478" spans="1:13" x14ac:dyDescent="0.35">
      <c r="A478" s="23" t="str">
        <f>B351&amp;C467&amp;D478</f>
        <v>CONSUMO PER CAPITA (kg ó litros por individuo)Total Bebidas Calientes5-10MIL</v>
      </c>
      <c r="B478" s="23">
        <v>0</v>
      </c>
      <c r="C478" s="23">
        <v>0</v>
      </c>
      <c r="D478" s="25" t="s">
        <v>85</v>
      </c>
      <c r="E478" s="25">
        <v>1.7121946827215779</v>
      </c>
      <c r="F478" s="25">
        <v>2.2693288974285624</v>
      </c>
      <c r="G478" s="24">
        <v>2.0102561982920504</v>
      </c>
      <c r="H478" s="25">
        <v>1.7401119610965179</v>
      </c>
      <c r="I478" s="25">
        <v>1.720379374080601</v>
      </c>
      <c r="J478" s="25">
        <v>2.1623395363629836</v>
      </c>
      <c r="K478" s="25">
        <v>1.7658203545090223</v>
      </c>
      <c r="L478" s="25">
        <v>1.7415425447643158</v>
      </c>
      <c r="M478" s="90">
        <v>1.8211809480905155</v>
      </c>
    </row>
    <row r="479" spans="1:13" x14ac:dyDescent="0.35">
      <c r="A479" s="23" t="str">
        <f>B351&amp;C467&amp;D479</f>
        <v>CONSUMO PER CAPITA (kg ó litros por individuo)Total Bebidas Calientes10-30MIL</v>
      </c>
      <c r="B479" s="23">
        <v>0</v>
      </c>
      <c r="C479" s="23">
        <v>0</v>
      </c>
      <c r="D479" s="24" t="s">
        <v>86</v>
      </c>
      <c r="E479" s="24">
        <v>1.9818027404452045</v>
      </c>
      <c r="F479" s="24">
        <v>2.5254692679220354</v>
      </c>
      <c r="G479" s="24">
        <v>1.9746327699430217</v>
      </c>
      <c r="H479" s="24">
        <v>2.0565662770557562</v>
      </c>
      <c r="I479" s="24">
        <v>1.9473831625183664</v>
      </c>
      <c r="J479" s="24">
        <v>2.4388199814279816</v>
      </c>
      <c r="K479" s="24">
        <v>2.131959239902292</v>
      </c>
      <c r="L479" s="24">
        <v>1.9670092393248679</v>
      </c>
      <c r="M479" s="90">
        <v>1.8337080583254777</v>
      </c>
    </row>
    <row r="480" spans="1:13" x14ac:dyDescent="0.35">
      <c r="A480" s="23" t="str">
        <f>B351&amp;C467&amp;D480</f>
        <v>CONSUMO PER CAPITA (kg ó litros por individuo)Total Bebidas Calientes30-100MIL</v>
      </c>
      <c r="B480" s="23">
        <v>0</v>
      </c>
      <c r="C480" s="23">
        <v>0</v>
      </c>
      <c r="D480" s="24" t="s">
        <v>87</v>
      </c>
      <c r="E480" s="24">
        <v>1.8534164980113601</v>
      </c>
      <c r="F480" s="24">
        <v>2.4540440147027915</v>
      </c>
      <c r="G480" s="24">
        <v>2.1473138842389266</v>
      </c>
      <c r="H480" s="24">
        <v>2.0775517844044873</v>
      </c>
      <c r="I480" s="24">
        <v>2.0407768720044839</v>
      </c>
      <c r="J480" s="24">
        <v>2.5994582685343093</v>
      </c>
      <c r="K480" s="24">
        <v>2.223957173211998</v>
      </c>
      <c r="L480" s="24">
        <v>2.2400338736381959</v>
      </c>
      <c r="M480" s="90">
        <v>1.9954432563101969</v>
      </c>
    </row>
    <row r="481" spans="1:13" x14ac:dyDescent="0.35">
      <c r="A481" s="23" t="str">
        <f>B351&amp;C467&amp;D481</f>
        <v>CONSUMO PER CAPITA (kg ó litros por individuo)Total Bebidas Calientes100-200MIL</v>
      </c>
      <c r="B481" s="23">
        <v>0</v>
      </c>
      <c r="C481" s="23">
        <v>0</v>
      </c>
      <c r="D481" s="25" t="s">
        <v>88</v>
      </c>
      <c r="E481" s="24">
        <v>1.8744318027060072</v>
      </c>
      <c r="F481" s="24">
        <v>2.7077528356191789</v>
      </c>
      <c r="G481" s="24">
        <v>2.2127698844481909</v>
      </c>
      <c r="H481" s="24">
        <v>2.24401711494234</v>
      </c>
      <c r="I481" s="24">
        <v>2.1430779521776251</v>
      </c>
      <c r="J481" s="24">
        <v>2.5983537580287228</v>
      </c>
      <c r="K481" s="24">
        <v>2.0546186088860177</v>
      </c>
      <c r="L481" s="24">
        <v>2.1105423887869854</v>
      </c>
      <c r="M481" s="90">
        <v>2.1183678103411201</v>
      </c>
    </row>
    <row r="482" spans="1:13" x14ac:dyDescent="0.35">
      <c r="A482" s="23" t="str">
        <f>B351&amp;C467&amp;D482</f>
        <v>CONSUMO PER CAPITA (kg ó litros por individuo)Total Bebidas Calientes200-500MIL</v>
      </c>
      <c r="B482" s="23">
        <v>0</v>
      </c>
      <c r="C482" s="23">
        <v>0</v>
      </c>
      <c r="D482" s="25" t="s">
        <v>89</v>
      </c>
      <c r="E482" s="24">
        <v>1.8130282683082604</v>
      </c>
      <c r="F482" s="24">
        <v>2.5702092118078941</v>
      </c>
      <c r="G482" s="24">
        <v>2.1117195082703399</v>
      </c>
      <c r="H482" s="24">
        <v>2.4617199491433359</v>
      </c>
      <c r="I482" s="24">
        <v>2.0523027614181997</v>
      </c>
      <c r="J482" s="24">
        <v>2.4454150683849449</v>
      </c>
      <c r="K482" s="24">
        <v>2.0558500287473667</v>
      </c>
      <c r="L482" s="24">
        <v>2.2096824896321721</v>
      </c>
      <c r="M482" s="90">
        <v>1.9175872469822191</v>
      </c>
    </row>
    <row r="483" spans="1:13" x14ac:dyDescent="0.35">
      <c r="A483" s="23" t="str">
        <f>B351&amp;C467&amp;D483</f>
        <v>CONSUMO PER CAPITA (kg ó litros por individuo)Total Bebidas Calientes&gt;500MIL</v>
      </c>
      <c r="B483" s="23">
        <v>0</v>
      </c>
      <c r="C483" s="23">
        <v>0</v>
      </c>
      <c r="D483" s="24" t="s">
        <v>90</v>
      </c>
      <c r="E483" s="24">
        <v>1.87268664234847</v>
      </c>
      <c r="F483" s="24">
        <v>2.3935965010804408</v>
      </c>
      <c r="G483" s="24">
        <v>2.0281332984519675</v>
      </c>
      <c r="H483" s="24">
        <v>1.9783867874767407</v>
      </c>
      <c r="I483" s="24">
        <v>1.7370694182890578</v>
      </c>
      <c r="J483" s="24">
        <v>2.1415152732951288</v>
      </c>
      <c r="K483" s="24">
        <v>1.9237664534574557</v>
      </c>
      <c r="L483" s="24">
        <v>2.0922447996753974</v>
      </c>
      <c r="M483" s="90">
        <v>1.9851679904433717</v>
      </c>
    </row>
    <row r="484" spans="1:13" x14ac:dyDescent="0.35">
      <c r="A484" s="23" t="str">
        <f>B351&amp;C467&amp;D484</f>
        <v>CONSUMO PER CAPITA (kg ó litros por individuo)Total Bebidas CalientesDE 15 A 19 AÑOS</v>
      </c>
      <c r="B484" s="23">
        <v>0</v>
      </c>
      <c r="C484" s="23">
        <v>0</v>
      </c>
      <c r="D484" s="25" t="s">
        <v>91</v>
      </c>
      <c r="E484" s="25">
        <v>0.35067675724837</v>
      </c>
      <c r="F484" s="25">
        <v>0.4211603835133032</v>
      </c>
      <c r="G484" s="25">
        <v>0.41761147769686913</v>
      </c>
      <c r="H484" s="25">
        <v>0.14611732473518166</v>
      </c>
      <c r="I484" s="25">
        <v>0.16193872430149603</v>
      </c>
      <c r="J484" s="25">
        <v>0.25736987039075226</v>
      </c>
      <c r="K484" s="25">
        <v>0.21571140363243399</v>
      </c>
      <c r="L484" s="25">
        <v>0.2612325811565418</v>
      </c>
      <c r="M484" s="90">
        <v>0.19289671144680115</v>
      </c>
    </row>
    <row r="485" spans="1:13" x14ac:dyDescent="0.35">
      <c r="A485" s="23" t="str">
        <f>B351&amp;C467&amp;D485</f>
        <v>CONSUMO PER CAPITA (kg ó litros por individuo)Total Bebidas CalientesDE 20 A 24 AÑOS</v>
      </c>
      <c r="B485" s="23">
        <v>0</v>
      </c>
      <c r="C485" s="23">
        <v>0</v>
      </c>
      <c r="D485" s="25" t="s">
        <v>92</v>
      </c>
      <c r="E485" s="25">
        <v>0.40984928082428285</v>
      </c>
      <c r="F485" s="25">
        <v>0.47619405523441</v>
      </c>
      <c r="G485" s="25">
        <v>0.41977705177076924</v>
      </c>
      <c r="H485" s="25">
        <v>0.50982653689187452</v>
      </c>
      <c r="I485" s="25">
        <v>0.44964454520246883</v>
      </c>
      <c r="J485" s="25">
        <v>0.54917125044213089</v>
      </c>
      <c r="K485" s="25">
        <v>0.48443507245017764</v>
      </c>
      <c r="L485" s="25">
        <v>0.45961193300516873</v>
      </c>
      <c r="M485" s="90">
        <v>0.44340048159955625</v>
      </c>
    </row>
    <row r="486" spans="1:13" x14ac:dyDescent="0.35">
      <c r="A486" s="23" t="str">
        <f>B351&amp;C467&amp;D486</f>
        <v>CONSUMO PER CAPITA (kg ó litros por individuo)Total Bebidas CalientesDE 25 A 34 AÑOS</v>
      </c>
      <c r="B486" s="23">
        <v>0</v>
      </c>
      <c r="C486" s="23">
        <v>0</v>
      </c>
      <c r="D486" s="24" t="s">
        <v>93</v>
      </c>
      <c r="E486" s="24">
        <v>0.72256203393733798</v>
      </c>
      <c r="F486" s="24">
        <v>1.0825560289067799</v>
      </c>
      <c r="G486" s="24">
        <v>1.1339344151529698</v>
      </c>
      <c r="H486" s="24">
        <v>0.91568912902951749</v>
      </c>
      <c r="I486" s="24">
        <v>0.81030405591993471</v>
      </c>
      <c r="J486" s="24">
        <v>1.0352620766459573</v>
      </c>
      <c r="K486" s="24">
        <v>0.87806526058905154</v>
      </c>
      <c r="L486" s="24">
        <v>0.84979909492683392</v>
      </c>
      <c r="M486" s="90">
        <v>0.8303566672042384</v>
      </c>
    </row>
    <row r="487" spans="1:13" x14ac:dyDescent="0.35">
      <c r="A487" s="23" t="str">
        <f>B351&amp;C467&amp;D487</f>
        <v>CONSUMO PER CAPITA (kg ó litros por individuo)Total Bebidas CalientesDE 35 A 49 AÑOS</v>
      </c>
      <c r="B487" s="23">
        <v>0</v>
      </c>
      <c r="C487" s="23">
        <v>0</v>
      </c>
      <c r="D487" s="24" t="s">
        <v>94</v>
      </c>
      <c r="E487" s="24">
        <v>1.7381519907488943</v>
      </c>
      <c r="F487" s="24">
        <v>2.219002901216403</v>
      </c>
      <c r="G487" s="24">
        <v>1.8820350353204205</v>
      </c>
      <c r="H487" s="24">
        <v>1.9121299286078972</v>
      </c>
      <c r="I487" s="24">
        <v>1.6470322375344575</v>
      </c>
      <c r="J487" s="24">
        <v>2.0663721191947642</v>
      </c>
      <c r="K487" s="24">
        <v>1.8484783221932219</v>
      </c>
      <c r="L487" s="24">
        <v>1.8520387205335425</v>
      </c>
      <c r="M487" s="90">
        <v>1.660439039731024</v>
      </c>
    </row>
    <row r="488" spans="1:13" x14ac:dyDescent="0.35">
      <c r="A488" s="23" t="str">
        <f>B351&amp;C467&amp;D488</f>
        <v>CONSUMO PER CAPITA (kg ó litros por individuo)Total Bebidas CalientesDE 50 A 59 AÑOS</v>
      </c>
      <c r="B488" s="23">
        <v>0</v>
      </c>
      <c r="C488" s="23">
        <v>0</v>
      </c>
      <c r="D488" s="24" t="s">
        <v>95</v>
      </c>
      <c r="E488" s="24">
        <v>2.4315023382641505</v>
      </c>
      <c r="F488" s="24">
        <v>3.2619678301360091</v>
      </c>
      <c r="G488" s="24">
        <v>2.6804230885546367</v>
      </c>
      <c r="H488" s="24">
        <v>2.6464295898684136</v>
      </c>
      <c r="I488" s="24">
        <v>2.4899428923468458</v>
      </c>
      <c r="J488" s="24">
        <v>3.0051246181916542</v>
      </c>
      <c r="K488" s="24">
        <v>2.5859781102070043</v>
      </c>
      <c r="L488" s="24">
        <v>2.5641435177094696</v>
      </c>
      <c r="M488" s="90">
        <v>2.3923184185715249</v>
      </c>
    </row>
    <row r="489" spans="1:13" x14ac:dyDescent="0.35">
      <c r="A489" s="23" t="str">
        <f>B351&amp;C467&amp;D489</f>
        <v>CONSUMO PER CAPITA (kg ó litros por individuo)Total Bebidas CalientesDE 60 A 75 AÑOS</v>
      </c>
      <c r="B489" s="23">
        <v>0</v>
      </c>
      <c r="C489" s="23">
        <v>0</v>
      </c>
      <c r="D489" s="25" t="s">
        <v>96</v>
      </c>
      <c r="E489" s="25">
        <v>2.8592582834990594</v>
      </c>
      <c r="F489" s="24">
        <v>3.9273713017072533</v>
      </c>
      <c r="G489" s="24">
        <v>3.0695698888749683</v>
      </c>
      <c r="H489" s="24">
        <v>3.3080362341418472</v>
      </c>
      <c r="I489" s="24">
        <v>3.2503768725232565</v>
      </c>
      <c r="J489" s="24">
        <v>4.0270024086000964</v>
      </c>
      <c r="K489" s="24">
        <v>3.3199689026345696</v>
      </c>
      <c r="L489" s="24">
        <v>3.4756161917048729</v>
      </c>
      <c r="M489" s="90">
        <v>3.3252478775809493</v>
      </c>
    </row>
    <row r="490" spans="1:13" x14ac:dyDescent="0.35">
      <c r="A490" s="23" t="str">
        <f>B351&amp;C467&amp;D490</f>
        <v>CONSUMO PER CAPITA (kg ó litros por individuo)Total Bebidas CalientesALTA Y MEDIA ALTA</v>
      </c>
      <c r="B490" s="23">
        <v>0</v>
      </c>
      <c r="C490" s="23">
        <v>0</v>
      </c>
      <c r="D490" s="24" t="s">
        <v>97</v>
      </c>
      <c r="E490" s="24">
        <v>2.190290081823175</v>
      </c>
      <c r="F490" s="24">
        <v>3.0103403234111821</v>
      </c>
      <c r="G490" s="24">
        <v>2.530516235188299</v>
      </c>
      <c r="H490" s="24">
        <v>2.3536002969112739</v>
      </c>
      <c r="I490" s="24">
        <v>2.2203665971390505</v>
      </c>
      <c r="J490" s="24">
        <v>2.6708537611179572</v>
      </c>
      <c r="K490" s="24">
        <v>2.3630075298725548</v>
      </c>
      <c r="L490" s="24">
        <v>2.316278777524067</v>
      </c>
      <c r="M490" s="90">
        <v>2.2520995429860293</v>
      </c>
    </row>
    <row r="491" spans="1:13" x14ac:dyDescent="0.35">
      <c r="A491" s="23" t="str">
        <f>B351&amp;C467&amp;D491</f>
        <v>CONSUMO PER CAPITA (kg ó litros por individuo)Total Bebidas CalientesMEDIA</v>
      </c>
      <c r="B491" s="23">
        <v>0</v>
      </c>
      <c r="C491" s="23">
        <v>0</v>
      </c>
      <c r="D491" s="24" t="s">
        <v>98</v>
      </c>
      <c r="E491" s="24">
        <v>1.7418079448856858</v>
      </c>
      <c r="F491" s="24">
        <v>2.3663457427725532</v>
      </c>
      <c r="G491" s="24">
        <v>1.9902266549166387</v>
      </c>
      <c r="H491" s="24">
        <v>1.9376029288127652</v>
      </c>
      <c r="I491" s="24">
        <v>1.8481623991060523</v>
      </c>
      <c r="J491" s="24">
        <v>2.2699707497920527</v>
      </c>
      <c r="K491" s="24">
        <v>1.9388288065069326</v>
      </c>
      <c r="L491" s="24">
        <v>1.9730595583609853</v>
      </c>
      <c r="M491" s="90">
        <v>1.8010233605271297</v>
      </c>
    </row>
    <row r="492" spans="1:13" x14ac:dyDescent="0.35">
      <c r="A492" s="23" t="str">
        <f>B351&amp;C467&amp;D492</f>
        <v>CONSUMO PER CAPITA (kg ó litros por individuo)Total Bebidas CalientesMEDIA BAJA</v>
      </c>
      <c r="B492" s="23">
        <v>0</v>
      </c>
      <c r="C492" s="23">
        <v>0</v>
      </c>
      <c r="D492" s="24" t="s">
        <v>99</v>
      </c>
      <c r="E492" s="24">
        <v>1.7442220724431712</v>
      </c>
      <c r="F492" s="24">
        <v>2.4149028343282404</v>
      </c>
      <c r="G492" s="24">
        <v>2.0419208810691867</v>
      </c>
      <c r="H492" s="24">
        <v>2.2746728353123293</v>
      </c>
      <c r="I492" s="24">
        <v>2.0000768671225102</v>
      </c>
      <c r="J492" s="24">
        <v>2.583717256238784</v>
      </c>
      <c r="K492" s="24">
        <v>2.1438890977469951</v>
      </c>
      <c r="L492" s="24">
        <v>2.2003915227608184</v>
      </c>
      <c r="M492" s="90">
        <v>1.9554597367884328</v>
      </c>
    </row>
    <row r="493" spans="1:13" x14ac:dyDescent="0.35">
      <c r="A493" s="23" t="str">
        <f>B351&amp;C467&amp;D493</f>
        <v>CONSUMO PER CAPITA (kg ó litros por individuo)Total Bebidas CalientesBAJA</v>
      </c>
      <c r="B493" s="23">
        <v>0</v>
      </c>
      <c r="C493" s="23">
        <v>0</v>
      </c>
      <c r="D493" s="25" t="s">
        <v>100</v>
      </c>
      <c r="E493" s="25">
        <v>1.5456571955081029</v>
      </c>
      <c r="F493" s="24">
        <v>1.8163199114506152</v>
      </c>
      <c r="G493" s="24">
        <v>1.3972937707227744</v>
      </c>
      <c r="H493" s="24">
        <v>1.463770826662401</v>
      </c>
      <c r="I493" s="24">
        <v>1.4108804822131287</v>
      </c>
      <c r="J493" s="24">
        <v>1.723814126232432</v>
      </c>
      <c r="K493" s="24">
        <v>1.4711827422560662</v>
      </c>
      <c r="L493" s="24">
        <v>1.5331748522418944</v>
      </c>
      <c r="M493" s="90">
        <v>1.5290138685440386</v>
      </c>
    </row>
    <row r="494" spans="1:13" x14ac:dyDescent="0.35">
      <c r="A494" s="23" t="str">
        <f>B351&amp;C467&amp;D494</f>
        <v>CONSUMO PER CAPITA (kg ó litros por individuo)Total Bebidas CalientesHOMBRE</v>
      </c>
      <c r="B494" s="23">
        <v>0</v>
      </c>
      <c r="C494" s="23">
        <v>0</v>
      </c>
      <c r="D494" s="24" t="s">
        <v>101</v>
      </c>
      <c r="E494" s="24">
        <v>2.2866417784749045</v>
      </c>
      <c r="F494" s="24">
        <v>3.0351495666199741</v>
      </c>
      <c r="G494" s="24">
        <v>2.4847244220863853</v>
      </c>
      <c r="H494" s="24">
        <v>2.50601333830567</v>
      </c>
      <c r="I494" s="24">
        <v>2.3519719907589591</v>
      </c>
      <c r="J494" s="24">
        <v>2.9388661298282894</v>
      </c>
      <c r="K494" s="24">
        <v>2.3974501058092903</v>
      </c>
      <c r="L494" s="24">
        <v>2.3971920690179864</v>
      </c>
      <c r="M494" s="90">
        <v>2.2479212419281644</v>
      </c>
    </row>
    <row r="495" spans="1:13" x14ac:dyDescent="0.35">
      <c r="A495" s="23" t="str">
        <f>B351&amp;C467&amp;D495</f>
        <v>CONSUMO PER CAPITA (kg ó litros por individuo)Total Bebidas CalientesMUJER</v>
      </c>
      <c r="B495" s="23">
        <v>0</v>
      </c>
      <c r="C495" s="23">
        <v>0</v>
      </c>
      <c r="D495" s="24" t="s">
        <v>102</v>
      </c>
      <c r="E495" s="24">
        <v>1.32258062710663</v>
      </c>
      <c r="F495" s="24">
        <v>1.7957419096086327</v>
      </c>
      <c r="G495" s="24">
        <v>1.5324208997949502</v>
      </c>
      <c r="H495" s="24">
        <v>1.5482086992625554</v>
      </c>
      <c r="I495" s="24">
        <v>1.4206890336891964</v>
      </c>
      <c r="J495" s="24">
        <v>1.7348187492255704</v>
      </c>
      <c r="K495" s="24">
        <v>1.5947372681103305</v>
      </c>
      <c r="L495" s="24">
        <v>1.6512268350365638</v>
      </c>
      <c r="M495" s="90">
        <v>1.5307974572520704</v>
      </c>
    </row>
    <row r="496" spans="1:13" x14ac:dyDescent="0.35">
      <c r="A496" s="23" t="str">
        <f>B351&amp;C496&amp;D496</f>
        <v>CONSUMO PER CAPITA (kg ó litros por individuo)Total AperitivosT.ESPAÑA</v>
      </c>
      <c r="B496" s="23">
        <v>0</v>
      </c>
      <c r="C496" s="23" t="s">
        <v>69</v>
      </c>
      <c r="D496" s="24" t="s">
        <v>49</v>
      </c>
      <c r="E496" s="24">
        <v>0.37174459671187493</v>
      </c>
      <c r="F496" s="24">
        <v>0.49555505591542176</v>
      </c>
      <c r="G496" s="24">
        <v>0.46256454345781117</v>
      </c>
      <c r="H496" s="24">
        <v>0.37289336123470579</v>
      </c>
      <c r="I496" s="24">
        <v>0.39906692397617044</v>
      </c>
      <c r="J496" s="24">
        <v>0.52163836565136656</v>
      </c>
      <c r="K496" s="24">
        <v>0.39105404121443904</v>
      </c>
      <c r="L496" s="24">
        <v>0.37478228738153097</v>
      </c>
      <c r="M496" s="90">
        <v>0.38366508326465903</v>
      </c>
    </row>
    <row r="497" spans="1:13" x14ac:dyDescent="0.35">
      <c r="A497" s="23" t="str">
        <f>B351&amp;C496&amp;D497</f>
        <v>CONSUMO PER CAPITA (kg ó litros por individuo)Total AperitivosBCN AM</v>
      </c>
      <c r="B497" s="23">
        <v>0</v>
      </c>
      <c r="C497" s="23">
        <v>0</v>
      </c>
      <c r="D497" s="24" t="s">
        <v>53</v>
      </c>
      <c r="E497" s="25">
        <v>0.26028292516143209</v>
      </c>
      <c r="F497" s="24">
        <v>0.33833757841450851</v>
      </c>
      <c r="G497" s="24">
        <v>0.27428709628563774</v>
      </c>
      <c r="H497" s="25">
        <v>0.32759643715102355</v>
      </c>
      <c r="I497" s="24">
        <v>0.35397426248978014</v>
      </c>
      <c r="J497" s="25">
        <v>0.44191779056701808</v>
      </c>
      <c r="K497" s="25">
        <v>0.46821498198060774</v>
      </c>
      <c r="L497" s="25">
        <v>0.43206816228507455</v>
      </c>
      <c r="M497" s="90">
        <v>0.3452841357410647</v>
      </c>
    </row>
    <row r="498" spans="1:13" x14ac:dyDescent="0.35">
      <c r="A498" s="23" t="str">
        <f>B351&amp;C496&amp;D498</f>
        <v>CONSUMO PER CAPITA (kg ó litros por individuo)Total AperitivosREST.CAT ARAGON</v>
      </c>
      <c r="B498" s="23">
        <v>0</v>
      </c>
      <c r="C498" s="23">
        <v>0</v>
      </c>
      <c r="D498" s="25" t="s">
        <v>58</v>
      </c>
      <c r="E498" s="25">
        <v>0.29002246375214663</v>
      </c>
      <c r="F498" s="24">
        <v>0.38495819733132297</v>
      </c>
      <c r="G498" s="24">
        <v>0.34362990914396468</v>
      </c>
      <c r="H498" s="24">
        <v>0.33816337305131794</v>
      </c>
      <c r="I498" s="24">
        <v>0.28878230617482176</v>
      </c>
      <c r="J498" s="24">
        <v>0.42759852312262731</v>
      </c>
      <c r="K498" s="24">
        <v>0.2966290235735129</v>
      </c>
      <c r="L498" s="24">
        <v>0.35390413797056097</v>
      </c>
      <c r="M498" s="90">
        <v>0.42857647565986318</v>
      </c>
    </row>
    <row r="499" spans="1:13" x14ac:dyDescent="0.35">
      <c r="A499" s="23" t="str">
        <f>B351&amp;C496&amp;D499</f>
        <v>CONSUMO PER CAPITA (kg ó litros por individuo)Total AperitivosLEVANTE</v>
      </c>
      <c r="B499" s="23">
        <v>0</v>
      </c>
      <c r="C499" s="23">
        <v>0</v>
      </c>
      <c r="D499" s="24" t="s">
        <v>62</v>
      </c>
      <c r="E499" s="25">
        <v>0.32789643316638706</v>
      </c>
      <c r="F499" s="24">
        <v>0.56035643154044024</v>
      </c>
      <c r="G499" s="24">
        <v>0.48373954894888588</v>
      </c>
      <c r="H499" s="24">
        <v>0.39573049238817337</v>
      </c>
      <c r="I499" s="24">
        <v>0.36358488247518272</v>
      </c>
      <c r="J499" s="24">
        <v>0.44406013009466316</v>
      </c>
      <c r="K499" s="24">
        <v>0.32045532498125762</v>
      </c>
      <c r="L499" s="24">
        <v>0.37589186620835763</v>
      </c>
      <c r="M499" s="90">
        <v>0.35446362028747286</v>
      </c>
    </row>
    <row r="500" spans="1:13" x14ac:dyDescent="0.35">
      <c r="A500" s="23" t="str">
        <f>B351&amp;C496&amp;D500</f>
        <v>CONSUMO PER CAPITA (kg ó litros por individuo)Total AperitivosANDALUCIA</v>
      </c>
      <c r="B500" s="23">
        <v>0</v>
      </c>
      <c r="C500" s="23">
        <v>0</v>
      </c>
      <c r="D500" s="24" t="s">
        <v>66</v>
      </c>
      <c r="E500" s="24">
        <v>0.42555716884656908</v>
      </c>
      <c r="F500" s="24">
        <v>0.50140025206428673</v>
      </c>
      <c r="G500" s="24">
        <v>0.62877931593990899</v>
      </c>
      <c r="H500" s="24">
        <v>0.40725160411439276</v>
      </c>
      <c r="I500" s="24">
        <v>0.39140613925386869</v>
      </c>
      <c r="J500" s="24">
        <v>0.53132056612383161</v>
      </c>
      <c r="K500" s="24">
        <v>0.4169004579961606</v>
      </c>
      <c r="L500" s="24">
        <v>0.35388854305060335</v>
      </c>
      <c r="M500" s="90">
        <v>0.33652385516699651</v>
      </c>
    </row>
    <row r="501" spans="1:13" x14ac:dyDescent="0.35">
      <c r="A501" s="23" t="str">
        <f>B351&amp;C496&amp;D501</f>
        <v>CONSUMO PER CAPITA (kg ó litros por individuo)Total AperitivosMDD AM</v>
      </c>
      <c r="B501" s="23">
        <v>0</v>
      </c>
      <c r="C501" s="23">
        <v>0</v>
      </c>
      <c r="D501" s="24" t="s">
        <v>70</v>
      </c>
      <c r="E501" s="24">
        <v>0.29267153069552626</v>
      </c>
      <c r="F501" s="24">
        <v>0.4511192375701995</v>
      </c>
      <c r="G501" s="24">
        <v>0.36366030666190324</v>
      </c>
      <c r="H501" s="24">
        <v>0.23689694049677201</v>
      </c>
      <c r="I501" s="24">
        <v>0.41155149569335175</v>
      </c>
      <c r="J501" s="24">
        <v>0.38673883303637946</v>
      </c>
      <c r="K501" s="24">
        <v>0.27955166358021249</v>
      </c>
      <c r="L501" s="24">
        <v>0.26629147704926787</v>
      </c>
      <c r="M501" s="90">
        <v>0.28983359964884026</v>
      </c>
    </row>
    <row r="502" spans="1:13" x14ac:dyDescent="0.35">
      <c r="A502" s="23" t="str">
        <f>B351&amp;C496&amp;D502</f>
        <v>CONSUMO PER CAPITA (kg ó litros por individuo)Total AperitivosRTO CENTRO</v>
      </c>
      <c r="B502" s="23">
        <v>0</v>
      </c>
      <c r="C502" s="23">
        <v>0</v>
      </c>
      <c r="D502" s="24" t="s">
        <v>73</v>
      </c>
      <c r="E502" s="24">
        <v>0.67535504326394946</v>
      </c>
      <c r="F502" s="24">
        <v>0.82360380124711863</v>
      </c>
      <c r="G502" s="24">
        <v>0.71406945214023088</v>
      </c>
      <c r="H502" s="24">
        <v>0.56567975984443153</v>
      </c>
      <c r="I502" s="24">
        <v>0.62650052545910839</v>
      </c>
      <c r="J502" s="24">
        <v>0.6729448669081709</v>
      </c>
      <c r="K502" s="24">
        <v>0.53420848469554305</v>
      </c>
      <c r="L502" s="24">
        <v>0.44473166387475327</v>
      </c>
      <c r="M502" s="90">
        <v>0.47427050864607784</v>
      </c>
    </row>
    <row r="503" spans="1:13" x14ac:dyDescent="0.35">
      <c r="A503" s="23" t="str">
        <f>B351&amp;C496&amp;D503</f>
        <v>CONSUMO PER CAPITA (kg ó litros por individuo)Total AperitivosNORTE-CENTRO</v>
      </c>
      <c r="B503" s="23">
        <v>0</v>
      </c>
      <c r="C503" s="23">
        <v>0</v>
      </c>
      <c r="D503" s="24" t="s">
        <v>76</v>
      </c>
      <c r="E503" s="25">
        <v>0.42847298768295194</v>
      </c>
      <c r="F503" s="24">
        <v>0.53517129787275519</v>
      </c>
      <c r="G503" s="24">
        <v>0.40033008808905296</v>
      </c>
      <c r="H503" s="24">
        <v>0.4481580242250362</v>
      </c>
      <c r="I503" s="24">
        <v>0.43946249568406215</v>
      </c>
      <c r="J503" s="24">
        <v>0.96947090836448846</v>
      </c>
      <c r="K503" s="24">
        <v>0.52887145153202397</v>
      </c>
      <c r="L503" s="24">
        <v>0.51266340062911886</v>
      </c>
      <c r="M503" s="90">
        <v>0.377539696628161</v>
      </c>
    </row>
    <row r="504" spans="1:13" x14ac:dyDescent="0.35">
      <c r="A504" s="23" t="str">
        <f>B351&amp;C496&amp;D504</f>
        <v>CONSUMO PER CAPITA (kg ó litros por individuo)Total AperitivosNOROESTE</v>
      </c>
      <c r="B504" s="23">
        <v>0</v>
      </c>
      <c r="C504" s="23">
        <v>0</v>
      </c>
      <c r="D504" s="24" t="s">
        <v>78</v>
      </c>
      <c r="E504" s="25">
        <v>0.30428411345226458</v>
      </c>
      <c r="F504" s="24">
        <v>0.38113544720728343</v>
      </c>
      <c r="G504" s="24">
        <v>0.37030406835602087</v>
      </c>
      <c r="H504" s="24">
        <v>0.278931612030697</v>
      </c>
      <c r="I504" s="24">
        <v>0.38522702584608703</v>
      </c>
      <c r="J504" s="24">
        <v>0.43337718330155522</v>
      </c>
      <c r="K504" s="24">
        <v>0.38533258897339007</v>
      </c>
      <c r="L504" s="24">
        <v>0.33782072273288832</v>
      </c>
      <c r="M504" s="90">
        <v>0.56660444324517401</v>
      </c>
    </row>
    <row r="505" spans="1:13" x14ac:dyDescent="0.35">
      <c r="A505" s="23" t="str">
        <f>B351&amp;C496&amp;D505</f>
        <v>CONSUMO PER CAPITA (kg ó litros por individuo)Total Aperitivos&lt;2MIL</v>
      </c>
      <c r="B505" s="23">
        <v>0</v>
      </c>
      <c r="C505" s="23">
        <v>0</v>
      </c>
      <c r="D505" s="25" t="s">
        <v>81</v>
      </c>
      <c r="E505" s="25">
        <v>0.57776452993927396</v>
      </c>
      <c r="F505" s="25">
        <v>0.60249903751198719</v>
      </c>
      <c r="G505" s="25">
        <v>0.4332576442626877</v>
      </c>
      <c r="H505" s="25">
        <v>0.46885035811878933</v>
      </c>
      <c r="I505" s="25">
        <v>0.51236985851015826</v>
      </c>
      <c r="J505" s="25">
        <v>0.52131502277937336</v>
      </c>
      <c r="K505" s="25">
        <v>0.37244094254470295</v>
      </c>
      <c r="L505" s="24">
        <v>0.35148891866444232</v>
      </c>
      <c r="M505" s="90">
        <v>0.30826187581814779</v>
      </c>
    </row>
    <row r="506" spans="1:13" x14ac:dyDescent="0.35">
      <c r="A506" s="23" t="str">
        <f>B351&amp;C496&amp;D506</f>
        <v>CONSUMO PER CAPITA (kg ó litros por individuo)Total Aperitivos2-5MIL</v>
      </c>
      <c r="B506" s="23">
        <v>0</v>
      </c>
      <c r="C506" s="23">
        <v>0</v>
      </c>
      <c r="D506" s="25" t="s">
        <v>84</v>
      </c>
      <c r="E506" s="25">
        <v>0.35489118646109025</v>
      </c>
      <c r="F506" s="24">
        <v>0.35515057697346297</v>
      </c>
      <c r="G506" s="24">
        <v>0.27991236618629944</v>
      </c>
      <c r="H506" s="25">
        <v>0.30832847664447183</v>
      </c>
      <c r="I506" s="24">
        <v>0.28551089970082716</v>
      </c>
      <c r="J506" s="25">
        <v>0.42271618060841143</v>
      </c>
      <c r="K506" s="25">
        <v>0.40285745680669938</v>
      </c>
      <c r="L506" s="24">
        <v>0.37522405250666102</v>
      </c>
      <c r="M506" s="90">
        <v>0.32486681098596426</v>
      </c>
    </row>
    <row r="507" spans="1:13" x14ac:dyDescent="0.35">
      <c r="A507" s="23" t="str">
        <f>B351&amp;C496&amp;D507</f>
        <v>CONSUMO PER CAPITA (kg ó litros por individuo)Total Aperitivos5-10MIL</v>
      </c>
      <c r="B507" s="23">
        <v>0</v>
      </c>
      <c r="C507" s="23">
        <v>0</v>
      </c>
      <c r="D507" s="25" t="s">
        <v>85</v>
      </c>
      <c r="E507" s="25">
        <v>0.2535544874298627</v>
      </c>
      <c r="F507" s="24">
        <v>0.31148799507366309</v>
      </c>
      <c r="G507" s="24">
        <v>0.3581963728170216</v>
      </c>
      <c r="H507" s="24">
        <v>0.31743009845832088</v>
      </c>
      <c r="I507" s="24">
        <v>0.37209896301034256</v>
      </c>
      <c r="J507" s="24">
        <v>0.42094948192789344</v>
      </c>
      <c r="K507" s="24">
        <v>0.28508464730005401</v>
      </c>
      <c r="L507" s="24">
        <v>0.25930807770450404</v>
      </c>
      <c r="M507" s="90">
        <v>0.35979871532538882</v>
      </c>
    </row>
    <row r="508" spans="1:13" x14ac:dyDescent="0.35">
      <c r="A508" s="23" t="str">
        <f>B351&amp;C496&amp;D508</f>
        <v>CONSUMO PER CAPITA (kg ó litros por individuo)Total Aperitivos10-30MIL</v>
      </c>
      <c r="B508" s="23">
        <v>0</v>
      </c>
      <c r="C508" s="23">
        <v>0</v>
      </c>
      <c r="D508" s="24" t="s">
        <v>86</v>
      </c>
      <c r="E508" s="24">
        <v>0.41061176364624508</v>
      </c>
      <c r="F508" s="24">
        <v>0.58110618787755386</v>
      </c>
      <c r="G508" s="24">
        <v>0.61828011760807122</v>
      </c>
      <c r="H508" s="24">
        <v>0.47519738339280621</v>
      </c>
      <c r="I508" s="24">
        <v>0.4727307472462528</v>
      </c>
      <c r="J508" s="24">
        <v>0.77695828928137955</v>
      </c>
      <c r="K508" s="24">
        <v>0.47266302825627526</v>
      </c>
      <c r="L508" s="24">
        <v>0.4812546041176804</v>
      </c>
      <c r="M508" s="90">
        <v>0.54411582581679463</v>
      </c>
    </row>
    <row r="509" spans="1:13" x14ac:dyDescent="0.35">
      <c r="A509" s="23" t="str">
        <f>B351&amp;C496&amp;D509</f>
        <v>CONSUMO PER CAPITA (kg ó litros por individuo)Total Aperitivos30-100MIL</v>
      </c>
      <c r="B509" s="23">
        <v>0</v>
      </c>
      <c r="C509" s="23">
        <v>0</v>
      </c>
      <c r="D509" s="24" t="s">
        <v>87</v>
      </c>
      <c r="E509" s="24">
        <v>0.40449688308313725</v>
      </c>
      <c r="F509" s="24">
        <v>0.57870390658986715</v>
      </c>
      <c r="G509" s="24">
        <v>0.57543385312779194</v>
      </c>
      <c r="H509" s="24">
        <v>0.38229196647336161</v>
      </c>
      <c r="I509" s="24">
        <v>0.40806553814507462</v>
      </c>
      <c r="J509" s="24">
        <v>0.46786003450902841</v>
      </c>
      <c r="K509" s="24">
        <v>0.42386397450959862</v>
      </c>
      <c r="L509" s="24">
        <v>0.4132595833368865</v>
      </c>
      <c r="M509" s="90">
        <v>0.36986227661311116</v>
      </c>
    </row>
    <row r="510" spans="1:13" x14ac:dyDescent="0.35">
      <c r="A510" s="23" t="str">
        <f>B351&amp;C496&amp;D510</f>
        <v>CONSUMO PER CAPITA (kg ó litros por individuo)Total Aperitivos100-200MIL</v>
      </c>
      <c r="B510" s="23">
        <v>0</v>
      </c>
      <c r="C510" s="23">
        <v>0</v>
      </c>
      <c r="D510" s="24" t="s">
        <v>88</v>
      </c>
      <c r="E510" s="24">
        <v>0.32066075659490745</v>
      </c>
      <c r="F510" s="24">
        <v>0.46677128490542447</v>
      </c>
      <c r="G510" s="24">
        <v>0.41076533216091932</v>
      </c>
      <c r="H510" s="24">
        <v>0.27548815323149956</v>
      </c>
      <c r="I510" s="24">
        <v>0.33272848892152113</v>
      </c>
      <c r="J510" s="24">
        <v>0.47639699756129483</v>
      </c>
      <c r="K510" s="24">
        <v>0.24823865719576885</v>
      </c>
      <c r="L510" s="24">
        <v>0.24634501106122636</v>
      </c>
      <c r="M510" s="90">
        <v>0.22136235127128853</v>
      </c>
    </row>
    <row r="511" spans="1:13" x14ac:dyDescent="0.35">
      <c r="A511" s="23" t="str">
        <f>B351&amp;C496&amp;D511</f>
        <v>CONSUMO PER CAPITA (kg ó litros por individuo)Total Aperitivos200-500MIL</v>
      </c>
      <c r="B511" s="23">
        <v>0</v>
      </c>
      <c r="C511" s="23">
        <v>0</v>
      </c>
      <c r="D511" s="24" t="s">
        <v>89</v>
      </c>
      <c r="E511" s="24">
        <v>0.34093818433287387</v>
      </c>
      <c r="F511" s="24">
        <v>0.47549895484779908</v>
      </c>
      <c r="G511" s="24">
        <v>0.40812059117614896</v>
      </c>
      <c r="H511" s="24">
        <v>0.39827484760815457</v>
      </c>
      <c r="I511" s="24">
        <v>0.41075626236777563</v>
      </c>
      <c r="J511" s="24">
        <v>0.51487148350968504</v>
      </c>
      <c r="K511" s="24">
        <v>0.49365052305832141</v>
      </c>
      <c r="L511" s="24">
        <v>0.45838501058600944</v>
      </c>
      <c r="M511" s="90">
        <v>0.45853821753442775</v>
      </c>
    </row>
    <row r="512" spans="1:13" x14ac:dyDescent="0.35">
      <c r="A512" s="23" t="str">
        <f>B351&amp;C496&amp;D512</f>
        <v>CONSUMO PER CAPITA (kg ó litros por individuo)Total Aperitivos&gt;500MIL</v>
      </c>
      <c r="B512" s="23">
        <v>0</v>
      </c>
      <c r="C512" s="23">
        <v>0</v>
      </c>
      <c r="D512" s="24" t="s">
        <v>90</v>
      </c>
      <c r="E512" s="24">
        <v>0.33905830564421174</v>
      </c>
      <c r="F512" s="24">
        <v>0.44502579490791228</v>
      </c>
      <c r="G512" s="24">
        <v>0.36755914217927765</v>
      </c>
      <c r="H512" s="24">
        <v>0.31121626427449933</v>
      </c>
      <c r="I512" s="24">
        <v>0.3590313710568736</v>
      </c>
      <c r="J512" s="24">
        <v>0.4318954332438481</v>
      </c>
      <c r="K512" s="24">
        <v>0.32836383772403893</v>
      </c>
      <c r="L512" s="24">
        <v>0.29506048169762367</v>
      </c>
      <c r="M512" s="90">
        <v>0.33213672576093611</v>
      </c>
    </row>
    <row r="513" spans="1:13" x14ac:dyDescent="0.35">
      <c r="A513" s="23" t="str">
        <f>B351&amp;C496&amp;D513</f>
        <v>CONSUMO PER CAPITA (kg ó litros por individuo)Total AperitivosDE 15 A 19 AÑOS</v>
      </c>
      <c r="B513" s="23">
        <v>0</v>
      </c>
      <c r="C513" s="23">
        <v>0</v>
      </c>
      <c r="D513" s="25" t="s">
        <v>91</v>
      </c>
      <c r="E513" s="25">
        <v>0.34710079183857312</v>
      </c>
      <c r="F513" s="24">
        <v>0.47591269727403906</v>
      </c>
      <c r="G513" s="24">
        <v>0.4216121896024751</v>
      </c>
      <c r="H513" s="24">
        <v>0.25702958293211314</v>
      </c>
      <c r="I513" s="24">
        <v>0.35041763180239699</v>
      </c>
      <c r="J513" s="25">
        <v>0.45739678494172659</v>
      </c>
      <c r="K513" s="25">
        <v>0.27785330979653794</v>
      </c>
      <c r="L513" s="25">
        <v>0.40035621556759493</v>
      </c>
      <c r="M513" s="90">
        <v>0.29464604428843738</v>
      </c>
    </row>
    <row r="514" spans="1:13" x14ac:dyDescent="0.35">
      <c r="A514" s="23" t="str">
        <f>B351&amp;C496&amp;D514</f>
        <v>CONSUMO PER CAPITA (kg ó litros por individuo)Total AperitivosDE 20 A 24 AÑOS</v>
      </c>
      <c r="B514" s="23">
        <v>0</v>
      </c>
      <c r="C514" s="23">
        <v>0</v>
      </c>
      <c r="D514" s="24" t="s">
        <v>92</v>
      </c>
      <c r="E514" s="25">
        <v>0.35114691894767569</v>
      </c>
      <c r="F514" s="24">
        <v>0.58395805746299678</v>
      </c>
      <c r="G514" s="24">
        <v>0.38776557917193089</v>
      </c>
      <c r="H514" s="24">
        <v>0.38075029688382167</v>
      </c>
      <c r="I514" s="24">
        <v>0.24186510340394951</v>
      </c>
      <c r="J514" s="24">
        <v>0.24627442591471482</v>
      </c>
      <c r="K514" s="24">
        <v>0.25080218864908016</v>
      </c>
      <c r="L514" s="24">
        <v>0.19975084075787894</v>
      </c>
      <c r="M514" s="90">
        <v>0.17126287711002761</v>
      </c>
    </row>
    <row r="515" spans="1:13" x14ac:dyDescent="0.35">
      <c r="A515" s="23" t="str">
        <f>B351&amp;C496&amp;D515</f>
        <v>CONSUMO PER CAPITA (kg ó litros por individuo)Total AperitivosDE 25 A 34 AÑOS</v>
      </c>
      <c r="B515" s="23">
        <v>0</v>
      </c>
      <c r="C515" s="23">
        <v>0</v>
      </c>
      <c r="D515" s="24" t="s">
        <v>93</v>
      </c>
      <c r="E515" s="24">
        <v>0.2849938233276107</v>
      </c>
      <c r="F515" s="24">
        <v>0.28701946614242391</v>
      </c>
      <c r="G515" s="24">
        <v>0.2914680787131062</v>
      </c>
      <c r="H515" s="24">
        <v>0.21356803578221942</v>
      </c>
      <c r="I515" s="24">
        <v>0.26789419951670795</v>
      </c>
      <c r="J515" s="24">
        <v>0.53481190596754102</v>
      </c>
      <c r="K515" s="24">
        <v>0.31691677380708821</v>
      </c>
      <c r="L515" s="24">
        <v>0.23492058357648632</v>
      </c>
      <c r="M515" s="90">
        <v>0.2821085772060829</v>
      </c>
    </row>
    <row r="516" spans="1:13" x14ac:dyDescent="0.35">
      <c r="A516" s="23" t="str">
        <f>B351&amp;C496&amp;D516</f>
        <v>CONSUMO PER CAPITA (kg ó litros por individuo)Total AperitivosDE 35 A 49 AÑOS</v>
      </c>
      <c r="B516" s="23">
        <v>0</v>
      </c>
      <c r="C516" s="23">
        <v>0</v>
      </c>
      <c r="D516" s="24" t="s">
        <v>94</v>
      </c>
      <c r="E516" s="24">
        <v>0.31996451927303582</v>
      </c>
      <c r="F516" s="24">
        <v>0.46095653494859401</v>
      </c>
      <c r="G516" s="24">
        <v>0.41846849271532305</v>
      </c>
      <c r="H516" s="24">
        <v>0.33753814183998276</v>
      </c>
      <c r="I516" s="24">
        <v>0.38704956812053481</v>
      </c>
      <c r="J516" s="24">
        <v>0.47122636154588832</v>
      </c>
      <c r="K516" s="24">
        <v>0.40288615779262449</v>
      </c>
      <c r="L516" s="24">
        <v>0.36223789122567529</v>
      </c>
      <c r="M516" s="90">
        <v>0.32935212497149619</v>
      </c>
    </row>
    <row r="517" spans="1:13" x14ac:dyDescent="0.35">
      <c r="A517" s="23" t="str">
        <f>B351&amp;C496&amp;D517</f>
        <v>CONSUMO PER CAPITA (kg ó litros por individuo)Total AperitivosDE 50 A 59 AÑOS</v>
      </c>
      <c r="B517" s="23">
        <v>0</v>
      </c>
      <c r="C517" s="23">
        <v>0</v>
      </c>
      <c r="D517" s="24" t="s">
        <v>95</v>
      </c>
      <c r="E517" s="25">
        <v>0.40416108526096733</v>
      </c>
      <c r="F517" s="24">
        <v>0.62823169934276724</v>
      </c>
      <c r="G517" s="24">
        <v>0.62080204626586644</v>
      </c>
      <c r="H517" s="24">
        <v>0.41470834025669145</v>
      </c>
      <c r="I517" s="24">
        <v>0.45244737103704769</v>
      </c>
      <c r="J517" s="24">
        <v>0.5617375936868565</v>
      </c>
      <c r="K517" s="24">
        <v>0.39651510441109611</v>
      </c>
      <c r="L517" s="24">
        <v>0.38412201702970272</v>
      </c>
      <c r="M517" s="90">
        <v>0.46824840548714197</v>
      </c>
    </row>
    <row r="518" spans="1:13" x14ac:dyDescent="0.35">
      <c r="A518" s="23" t="str">
        <f>B351&amp;C496&amp;D518</f>
        <v>CONSUMO PER CAPITA (kg ó litros por individuo)Total AperitivosDE 60 A 75 AÑOS</v>
      </c>
      <c r="B518" s="23">
        <v>0</v>
      </c>
      <c r="C518" s="23">
        <v>0</v>
      </c>
      <c r="D518" s="25" t="s">
        <v>96</v>
      </c>
      <c r="E518" s="25">
        <v>0.48166222102959971</v>
      </c>
      <c r="F518" s="25">
        <v>0.53981829365855916</v>
      </c>
      <c r="G518" s="25">
        <v>0.52713004207111624</v>
      </c>
      <c r="H518" s="25">
        <v>0.51326346798577871</v>
      </c>
      <c r="I518" s="25">
        <v>0.50919172224510989</v>
      </c>
      <c r="J518" s="25">
        <v>0.64222910959653878</v>
      </c>
      <c r="K518" s="25">
        <v>0.49081836440706361</v>
      </c>
      <c r="L518" s="25">
        <v>0.51301878292090386</v>
      </c>
      <c r="M518" s="90">
        <v>0.53100124366965284</v>
      </c>
    </row>
    <row r="519" spans="1:13" x14ac:dyDescent="0.35">
      <c r="A519" s="23" t="str">
        <f>B351&amp;C496&amp;D519</f>
        <v>CONSUMO PER CAPITA (kg ó litros por individuo)Total AperitivosALTA Y MEDIA ALTA</v>
      </c>
      <c r="B519" s="23">
        <v>0</v>
      </c>
      <c r="C519" s="23">
        <v>0</v>
      </c>
      <c r="D519" s="24" t="s">
        <v>97</v>
      </c>
      <c r="E519" s="24">
        <v>0.27725849833856253</v>
      </c>
      <c r="F519" s="24">
        <v>0.38992544930785294</v>
      </c>
      <c r="G519" s="24">
        <v>0.28198738439279342</v>
      </c>
      <c r="H519" s="24">
        <v>0.31098795001052049</v>
      </c>
      <c r="I519" s="24">
        <v>0.30351868419029338</v>
      </c>
      <c r="J519" s="24">
        <v>0.4387318685695783</v>
      </c>
      <c r="K519" s="24">
        <v>0.29987682121830461</v>
      </c>
      <c r="L519" s="24">
        <v>0.31884094661767642</v>
      </c>
      <c r="M519" s="90">
        <v>0.35635555428385779</v>
      </c>
    </row>
    <row r="520" spans="1:13" x14ac:dyDescent="0.35">
      <c r="A520" s="23" t="str">
        <f>B351&amp;C496&amp;D520</f>
        <v>CONSUMO PER CAPITA (kg ó litros por individuo)Total AperitivosMEDIA</v>
      </c>
      <c r="B520" s="23">
        <v>0</v>
      </c>
      <c r="C520" s="23">
        <v>0</v>
      </c>
      <c r="D520" s="24" t="s">
        <v>98</v>
      </c>
      <c r="E520" s="24">
        <v>0.38602517468693603</v>
      </c>
      <c r="F520" s="24">
        <v>0.57231713325353806</v>
      </c>
      <c r="G520" s="24">
        <v>0.5003815544585638</v>
      </c>
      <c r="H520" s="24">
        <v>0.42605243036662488</v>
      </c>
      <c r="I520" s="24">
        <v>0.47049011532696977</v>
      </c>
      <c r="J520" s="24">
        <v>0.55486867726952438</v>
      </c>
      <c r="K520" s="24">
        <v>0.46251192486950155</v>
      </c>
      <c r="L520" s="24">
        <v>0.41045581283579263</v>
      </c>
      <c r="M520" s="90">
        <v>0.37448993674427494</v>
      </c>
    </row>
    <row r="521" spans="1:13" x14ac:dyDescent="0.35">
      <c r="A521" s="23" t="str">
        <f>B351&amp;C496&amp;D521</f>
        <v>CONSUMO PER CAPITA (kg ó litros por individuo)Total AperitivosMEDIA BAJA</v>
      </c>
      <c r="B521" s="23">
        <v>0</v>
      </c>
      <c r="C521" s="23">
        <v>0</v>
      </c>
      <c r="D521" s="24" t="s">
        <v>99</v>
      </c>
      <c r="E521" s="24">
        <v>0.3554416858119489</v>
      </c>
      <c r="F521" s="24">
        <v>0.44032879891968912</v>
      </c>
      <c r="G521" s="24">
        <v>0.38883656205620043</v>
      </c>
      <c r="H521" s="24">
        <v>0.36475607183004033</v>
      </c>
      <c r="I521" s="24">
        <v>0.36544020166178492</v>
      </c>
      <c r="J521" s="24">
        <v>0.41050065535077446</v>
      </c>
      <c r="K521" s="24">
        <v>0.32493326633337355</v>
      </c>
      <c r="L521" s="24">
        <v>0.36303962837520531</v>
      </c>
      <c r="M521" s="90">
        <v>0.42059313144009042</v>
      </c>
    </row>
    <row r="522" spans="1:13" x14ac:dyDescent="0.35">
      <c r="A522" s="23" t="str">
        <f>B351&amp;C496&amp;D522</f>
        <v>CONSUMO PER CAPITA (kg ó litros por individuo)Total AperitivosBAJA</v>
      </c>
      <c r="B522" s="23">
        <v>0</v>
      </c>
      <c r="C522" s="23">
        <v>0</v>
      </c>
      <c r="D522" s="24" t="s">
        <v>100</v>
      </c>
      <c r="E522" s="25">
        <v>0.47460301850538023</v>
      </c>
      <c r="F522" s="24">
        <v>0.55674971196245415</v>
      </c>
      <c r="G522" s="24">
        <v>0.69839092314772755</v>
      </c>
      <c r="H522" s="24">
        <v>0.36176837815384444</v>
      </c>
      <c r="I522" s="24">
        <v>0.42848826092074521</v>
      </c>
      <c r="J522" s="24">
        <v>0.70752327213271837</v>
      </c>
      <c r="K522" s="24">
        <v>0.46009863217385399</v>
      </c>
      <c r="L522" s="24">
        <v>0.39189574320760495</v>
      </c>
      <c r="M522" s="90">
        <v>0.37944820033243865</v>
      </c>
    </row>
    <row r="523" spans="1:13" x14ac:dyDescent="0.35">
      <c r="A523" s="23" t="str">
        <f>B351&amp;C496&amp;D523</f>
        <v>CONSUMO PER CAPITA (kg ó litros por individuo)Total AperitivosHOMBRE</v>
      </c>
      <c r="B523" s="23">
        <v>0</v>
      </c>
      <c r="C523" s="23">
        <v>0</v>
      </c>
      <c r="D523" s="24" t="s">
        <v>101</v>
      </c>
      <c r="E523" s="24">
        <v>0.27266575057927284</v>
      </c>
      <c r="F523" s="24">
        <v>0.39381922935723196</v>
      </c>
      <c r="G523" s="24">
        <v>0.32388297596585336</v>
      </c>
      <c r="H523" s="24">
        <v>0.29023960035934326</v>
      </c>
      <c r="I523" s="24">
        <v>0.32453122758094188</v>
      </c>
      <c r="J523" s="24">
        <v>0.39356159512545963</v>
      </c>
      <c r="K523" s="24">
        <v>0.27669047192078039</v>
      </c>
      <c r="L523" s="24">
        <v>0.30472518208085664</v>
      </c>
      <c r="M523" s="90">
        <v>0.35346314811257507</v>
      </c>
    </row>
    <row r="524" spans="1:13" x14ac:dyDescent="0.35">
      <c r="A524" s="23" t="str">
        <f>B351&amp;C496&amp;D524</f>
        <v>CONSUMO PER CAPITA (kg ó litros por individuo)Total AperitivosMUJER</v>
      </c>
      <c r="B524" s="23">
        <v>0</v>
      </c>
      <c r="C524" s="23">
        <v>0</v>
      </c>
      <c r="D524" s="24" t="s">
        <v>102</v>
      </c>
      <c r="E524" s="24">
        <v>0.46932833509974548</v>
      </c>
      <c r="F524" s="24">
        <v>0.59575616998450232</v>
      </c>
      <c r="G524" s="24">
        <v>0.59915676937342977</v>
      </c>
      <c r="H524" s="24">
        <v>0.45436619143951196</v>
      </c>
      <c r="I524" s="24">
        <v>0.47253629153160925</v>
      </c>
      <c r="J524" s="24">
        <v>0.6478856009419619</v>
      </c>
      <c r="K524" s="24">
        <v>0.50378422478145168</v>
      </c>
      <c r="L524" s="24">
        <v>0.44372725259744422</v>
      </c>
      <c r="M524" s="90">
        <v>0.41338800357666317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showGridLines="0" topLeftCell="B1" zoomScale="60" zoomScaleNormal="60" workbookViewId="0">
      <selection activeCell="M1" sqref="M1:M1048576"/>
    </sheetView>
  </sheetViews>
  <sheetFormatPr baseColWidth="10" defaultColWidth="11.453125" defaultRowHeight="14.5" x14ac:dyDescent="0.35"/>
  <cols>
    <col min="1" max="1" width="97.81640625" style="23" bestFit="1" customWidth="1"/>
    <col min="2" max="2" width="46.26953125" style="23" bestFit="1" customWidth="1"/>
    <col min="3" max="3" width="29.7265625" style="23" bestFit="1" customWidth="1"/>
    <col min="4" max="4" width="34.54296875" style="23" bestFit="1" customWidth="1"/>
    <col min="5" max="5" width="11.453125" style="24"/>
    <col min="6" max="8" width="12" style="24" bestFit="1" customWidth="1"/>
    <col min="9" max="12" width="11.453125" style="24"/>
    <col min="13" max="13" width="12" style="90" bestFit="1" customWidth="1"/>
    <col min="14" max="16384" width="11.453125" style="23"/>
  </cols>
  <sheetData>
    <row r="2" spans="1:14" x14ac:dyDescent="0.35">
      <c r="B2" s="23">
        <v>0</v>
      </c>
      <c r="C2" s="23">
        <v>0</v>
      </c>
      <c r="D2" s="23">
        <v>0</v>
      </c>
      <c r="E2" s="56" t="s">
        <v>103</v>
      </c>
      <c r="F2" s="56" t="s">
        <v>104</v>
      </c>
      <c r="G2" s="56" t="s">
        <v>105</v>
      </c>
      <c r="H2" s="56" t="s">
        <v>106</v>
      </c>
      <c r="I2" s="56" t="s">
        <v>107</v>
      </c>
      <c r="J2" s="56" t="s">
        <v>108</v>
      </c>
      <c r="K2" s="56" t="s">
        <v>109</v>
      </c>
      <c r="L2" s="56" t="s">
        <v>110</v>
      </c>
      <c r="M2" s="90" t="s">
        <v>111</v>
      </c>
    </row>
    <row r="3" spans="1:14" x14ac:dyDescent="0.35">
      <c r="A3" s="23" t="str">
        <f>B3&amp;C3&amp;D3</f>
        <v>DISTRIBUCION VOLUMEN X CRITERIO (Consumiciones)TotalAlimentacionT.ESPAÑA</v>
      </c>
      <c r="B3" s="23" t="s">
        <v>47</v>
      </c>
      <c r="C3" s="23" t="s">
        <v>46</v>
      </c>
      <c r="D3" s="24" t="s">
        <v>49</v>
      </c>
      <c r="E3" s="24">
        <v>100</v>
      </c>
      <c r="F3" s="24">
        <v>100</v>
      </c>
      <c r="G3" s="24">
        <v>100</v>
      </c>
      <c r="H3" s="24">
        <v>100</v>
      </c>
      <c r="I3" s="24">
        <v>100</v>
      </c>
      <c r="J3" s="24">
        <v>100</v>
      </c>
      <c r="K3" s="24">
        <v>100</v>
      </c>
      <c r="L3" s="24">
        <v>100</v>
      </c>
      <c r="M3" s="90">
        <v>100</v>
      </c>
      <c r="N3" s="24"/>
    </row>
    <row r="4" spans="1:14" x14ac:dyDescent="0.35">
      <c r="A4" s="23" t="str">
        <f>B3&amp;C3&amp;D4</f>
        <v>DISTRIBUCION VOLUMEN X CRITERIO (Consumiciones)TotalAlimentacionHiper+Super+Discount+G.A</v>
      </c>
      <c r="B4" s="23">
        <v>0</v>
      </c>
      <c r="C4" s="23">
        <v>0</v>
      </c>
      <c r="D4" s="23" t="s">
        <v>112</v>
      </c>
      <c r="E4" s="56">
        <v>7.6123763336428869</v>
      </c>
      <c r="F4" s="56">
        <v>6.8380461168862814</v>
      </c>
      <c r="G4" s="56">
        <v>7.1104637310383634</v>
      </c>
      <c r="H4" s="56">
        <v>6.3647829176000359</v>
      </c>
      <c r="I4" s="56">
        <v>6.8301710932809456</v>
      </c>
      <c r="J4" s="56">
        <v>7.2374251660730122</v>
      </c>
      <c r="K4" s="56">
        <v>6.7731206100783687</v>
      </c>
      <c r="L4" s="56">
        <v>6.742032522974184</v>
      </c>
      <c r="M4" s="90">
        <v>7.1717147975347242</v>
      </c>
      <c r="N4" s="24"/>
    </row>
    <row r="5" spans="1:14" x14ac:dyDescent="0.35">
      <c r="A5" s="23" t="str">
        <f>B3&amp;C3&amp;D5</f>
        <v>DISTRIBUCION VOLUMEN X CRITERIO (Consumiciones)TotalAlimentacionRestaurantes</v>
      </c>
      <c r="B5" s="23">
        <v>0</v>
      </c>
      <c r="C5" s="23">
        <v>0</v>
      </c>
      <c r="D5" s="24" t="s">
        <v>113</v>
      </c>
      <c r="E5" s="24">
        <v>15.07611014722772</v>
      </c>
      <c r="F5" s="24">
        <v>16.557390712599322</v>
      </c>
      <c r="G5" s="24">
        <v>16.560779469640259</v>
      </c>
      <c r="H5" s="24">
        <v>15.804279177215461</v>
      </c>
      <c r="I5" s="24">
        <v>15.880615287481259</v>
      </c>
      <c r="J5" s="24">
        <v>15.58118660236094</v>
      </c>
      <c r="K5" s="24">
        <v>16.181423368033869</v>
      </c>
      <c r="L5" s="24">
        <v>15.680350360744638</v>
      </c>
      <c r="M5" s="90">
        <v>16.063693583129208</v>
      </c>
      <c r="N5" s="24"/>
    </row>
    <row r="6" spans="1:14" x14ac:dyDescent="0.35">
      <c r="A6" s="23" t="str">
        <f>B3&amp;C3&amp;D6</f>
        <v>DISTRIBUCION VOLUMEN X CRITERIO (Consumiciones)TotalAlimentacionRestaurantes Fast Food</v>
      </c>
      <c r="B6" s="23">
        <v>0</v>
      </c>
      <c r="C6" s="23">
        <v>0</v>
      </c>
      <c r="D6" s="23" t="s">
        <v>114</v>
      </c>
      <c r="E6" s="56">
        <v>8.7777804962717028</v>
      </c>
      <c r="F6" s="56">
        <v>8.1170431981166402</v>
      </c>
      <c r="G6" s="56">
        <v>9.0410941774658777</v>
      </c>
      <c r="H6" s="56">
        <v>9.6462216612082159</v>
      </c>
      <c r="I6" s="56">
        <v>9.1908102789678505</v>
      </c>
      <c r="J6" s="56">
        <v>9.0419738349416789</v>
      </c>
      <c r="K6" s="56">
        <v>9.6826315100253399</v>
      </c>
      <c r="L6" s="56">
        <v>9.3796297214481896</v>
      </c>
      <c r="M6" s="90">
        <v>8.7850337372173808</v>
      </c>
      <c r="N6" s="24"/>
    </row>
    <row r="7" spans="1:14" x14ac:dyDescent="0.35">
      <c r="A7" s="23" t="str">
        <f>B3&amp;C3&amp;D7</f>
        <v>DISTRIBUCION VOLUMEN X CRITERIO (Consumiciones)TotalAlimentacionBares/Cafeterias/Cervecerias</v>
      </c>
      <c r="B7" s="23">
        <v>0</v>
      </c>
      <c r="C7" s="23">
        <v>0</v>
      </c>
      <c r="D7" s="24" t="s">
        <v>115</v>
      </c>
      <c r="E7" s="24">
        <v>48.244497088670293</v>
      </c>
      <c r="F7" s="24">
        <v>48.2674446948213</v>
      </c>
      <c r="G7" s="24">
        <v>48.914862949000231</v>
      </c>
      <c r="H7" s="24">
        <v>48.936745829682053</v>
      </c>
      <c r="I7" s="24">
        <v>48.842740479770832</v>
      </c>
      <c r="J7" s="24">
        <v>47.684138549269925</v>
      </c>
      <c r="K7" s="24">
        <v>49.776988647534019</v>
      </c>
      <c r="L7" s="24">
        <v>49.889361256040154</v>
      </c>
      <c r="M7" s="90">
        <v>48.617051103615815</v>
      </c>
      <c r="N7" s="24"/>
    </row>
    <row r="8" spans="1:14" x14ac:dyDescent="0.35">
      <c r="A8" s="23" t="str">
        <f>B3&amp;C3&amp;D8</f>
        <v>DISTRIBUCION VOLUMEN X CRITERIO (Consumiciones)TotalAlimentacionPanaderias/Pastelerias</v>
      </c>
      <c r="B8" s="23">
        <v>0</v>
      </c>
      <c r="C8" s="23">
        <v>0</v>
      </c>
      <c r="D8" s="23" t="s">
        <v>116</v>
      </c>
      <c r="E8" s="56">
        <v>2.853212674753359</v>
      </c>
      <c r="F8" s="56">
        <v>2.2032534142527318</v>
      </c>
      <c r="G8" s="56">
        <v>2.8244993553423785</v>
      </c>
      <c r="H8" s="56">
        <v>3.3051483359470044</v>
      </c>
      <c r="I8" s="56">
        <v>2.5119349165242331</v>
      </c>
      <c r="J8" s="56">
        <v>2.0546046380325778</v>
      </c>
      <c r="K8" s="56">
        <v>2.6395066363186594</v>
      </c>
      <c r="L8" s="56">
        <v>2.9141742255642082</v>
      </c>
      <c r="M8" s="90">
        <v>2.8604442668555974</v>
      </c>
      <c r="N8" s="24"/>
    </row>
    <row r="9" spans="1:14" x14ac:dyDescent="0.35">
      <c r="A9" s="23" t="str">
        <f>B3&amp;C3&amp;D9</f>
        <v>DISTRIBUCION VOLUMEN X CRITERIO (Consumiciones)TotalAlimentacionTda.Alimentacion/Delicatesen</v>
      </c>
      <c r="B9" s="23">
        <v>0</v>
      </c>
      <c r="C9" s="23">
        <v>0</v>
      </c>
      <c r="D9" s="24" t="s">
        <v>117</v>
      </c>
      <c r="E9" s="24">
        <v>1.5949665075638546</v>
      </c>
      <c r="F9" s="24">
        <v>1.5090378955803583</v>
      </c>
      <c r="G9" s="24">
        <v>1.8101722410259098</v>
      </c>
      <c r="H9" s="24">
        <v>1.5553756323916015</v>
      </c>
      <c r="I9" s="24">
        <v>1.3451819906409563</v>
      </c>
      <c r="J9" s="24">
        <v>1.422404304414296</v>
      </c>
      <c r="K9" s="24">
        <v>1.2162551940532129</v>
      </c>
      <c r="L9" s="24">
        <v>1.2097025645239206</v>
      </c>
      <c r="M9" s="90">
        <v>1.2298912249657088</v>
      </c>
      <c r="N9" s="24"/>
    </row>
    <row r="10" spans="1:14" x14ac:dyDescent="0.35">
      <c r="A10" s="23" t="str">
        <f>B3&amp;C3&amp;D10</f>
        <v>DISTRIBUCION VOLUMEN X CRITERIO (Consumiciones)TotalAlimentacionCanal Conveniencia/24h</v>
      </c>
      <c r="B10" s="23">
        <v>0</v>
      </c>
      <c r="C10" s="23">
        <v>0</v>
      </c>
      <c r="D10" s="23" t="s">
        <v>118</v>
      </c>
      <c r="E10" s="56">
        <v>5.1925243308161262</v>
      </c>
      <c r="F10" s="56">
        <v>3.977181586491104</v>
      </c>
      <c r="G10" s="56">
        <v>4.6940402543482707</v>
      </c>
      <c r="H10" s="56">
        <v>4.8155074786248431</v>
      </c>
      <c r="I10" s="56">
        <v>4.2867438988317987</v>
      </c>
      <c r="J10" s="56">
        <v>3.5828934865914706</v>
      </c>
      <c r="K10" s="56">
        <v>3.982902405992466</v>
      </c>
      <c r="L10" s="56">
        <v>4.0069499830712809</v>
      </c>
      <c r="M10" s="90">
        <v>3.8386791866803889</v>
      </c>
      <c r="N10" s="24"/>
    </row>
    <row r="11" spans="1:14" x14ac:dyDescent="0.35">
      <c r="A11" s="23" t="str">
        <f>B3&amp;C3&amp;D11</f>
        <v>DISTRIBUCION VOLUMEN X CRITERIO (Consumiciones)TotalAlimentacionHoteles</v>
      </c>
      <c r="B11" s="23">
        <v>0</v>
      </c>
      <c r="C11" s="23">
        <v>0</v>
      </c>
      <c r="D11" s="24" t="s">
        <v>119</v>
      </c>
      <c r="E11" s="24">
        <v>0.30140582776544406</v>
      </c>
      <c r="F11" s="24">
        <v>0.84698471795819752</v>
      </c>
      <c r="G11" s="24">
        <v>0.44992843708969615</v>
      </c>
      <c r="H11" s="24">
        <v>0.28003904781373701</v>
      </c>
      <c r="I11" s="24">
        <v>0.6249843869187327</v>
      </c>
      <c r="J11" s="24">
        <v>0.68927275608054139</v>
      </c>
      <c r="K11" s="24">
        <v>0.5482550750682369</v>
      </c>
      <c r="L11" s="24">
        <v>0.52337721578521634</v>
      </c>
      <c r="M11" s="90">
        <v>0.58151210560865496</v>
      </c>
      <c r="N11" s="24"/>
    </row>
    <row r="12" spans="1:14" x14ac:dyDescent="0.35">
      <c r="A12" s="23" t="str">
        <f>B3&amp;C3&amp;D12</f>
        <v>DISTRIBUCION VOLUMEN X CRITERIO (Consumiciones)TotalAlimentacionEstaciones de servicio</v>
      </c>
      <c r="B12" s="23">
        <v>0</v>
      </c>
      <c r="C12" s="23">
        <v>0</v>
      </c>
      <c r="D12" s="23" t="s">
        <v>120</v>
      </c>
      <c r="E12" s="56">
        <v>2.0347104396194724</v>
      </c>
      <c r="F12" s="56">
        <v>1.9651037423902344</v>
      </c>
      <c r="G12" s="56">
        <v>1.4554669163060359</v>
      </c>
      <c r="H12" s="56">
        <v>1.3529584991001062</v>
      </c>
      <c r="I12" s="56">
        <v>1.5117578323857865</v>
      </c>
      <c r="J12" s="56">
        <v>1.7823182778229838</v>
      </c>
      <c r="K12" s="56">
        <v>1.4103911494324792</v>
      </c>
      <c r="L12" s="56">
        <v>1.3666781885845183</v>
      </c>
      <c r="M12" s="90">
        <v>1.5368080680553293</v>
      </c>
      <c r="N12" s="24"/>
    </row>
    <row r="13" spans="1:14" x14ac:dyDescent="0.35">
      <c r="A13" s="23" t="str">
        <f>B3&amp;C3&amp;D13</f>
        <v>DISTRIBUCION VOLUMEN X CRITERIO (Consumiciones)TotalAlimentacionMaquinas dispensadoras</v>
      </c>
      <c r="B13" s="23">
        <v>0</v>
      </c>
      <c r="C13" s="23">
        <v>0</v>
      </c>
      <c r="D13" s="24" t="s">
        <v>121</v>
      </c>
      <c r="E13" s="24">
        <v>2.738006920812754</v>
      </c>
      <c r="F13" s="24">
        <v>2.2729933138593483</v>
      </c>
      <c r="G13" s="24">
        <v>2.4868113020394165</v>
      </c>
      <c r="H13" s="24">
        <v>2.9945034287454235</v>
      </c>
      <c r="I13" s="24">
        <v>2.7291441031144958</v>
      </c>
      <c r="J13" s="24">
        <v>2.3677550312656135</v>
      </c>
      <c r="K13" s="24">
        <v>2.709789830819092</v>
      </c>
      <c r="L13" s="24">
        <v>3.3047459912933967</v>
      </c>
      <c r="M13" s="90">
        <v>2.8340075180522235</v>
      </c>
      <c r="N13" s="24"/>
    </row>
    <row r="14" spans="1:14" x14ac:dyDescent="0.35">
      <c r="A14" s="23" t="str">
        <f>B3&amp;C3&amp;D14</f>
        <v>DISTRIBUCION VOLUMEN X CRITERIO (Consumiciones)TotalAlimentacionServicio en la empresa</v>
      </c>
      <c r="B14" s="23">
        <v>0</v>
      </c>
      <c r="C14" s="23">
        <v>0</v>
      </c>
      <c r="D14" s="23" t="s">
        <v>122</v>
      </c>
      <c r="E14" s="56">
        <v>1.9110701445896001</v>
      </c>
      <c r="F14" s="56">
        <v>1.1705812139446274</v>
      </c>
      <c r="G14" s="56">
        <v>1.4769553910444129</v>
      </c>
      <c r="H14" s="56">
        <v>1.5896748803119822</v>
      </c>
      <c r="I14" s="56">
        <v>1.3353918141470986</v>
      </c>
      <c r="J14" s="56">
        <v>1.1383964355471261</v>
      </c>
      <c r="K14" s="56">
        <v>1.2498445160405767</v>
      </c>
      <c r="L14" s="56">
        <v>1.4876979916447206</v>
      </c>
      <c r="M14" s="90">
        <v>1.4076872839483372</v>
      </c>
      <c r="N14" s="24"/>
    </row>
    <row r="15" spans="1:14" x14ac:dyDescent="0.35">
      <c r="A15" s="23" t="str">
        <f>B3&amp;C3&amp;D15</f>
        <v>DISTRIBUCION VOLUMEN X CRITERIO (Consumiciones)TotalAlimentacionResto de canales</v>
      </c>
      <c r="B15" s="23">
        <v>0</v>
      </c>
      <c r="C15" s="23">
        <v>0</v>
      </c>
      <c r="D15" s="24" t="s">
        <v>123</v>
      </c>
      <c r="E15" s="24">
        <v>3.6633324929641242</v>
      </c>
      <c r="F15" s="24">
        <v>6.2749286837273184</v>
      </c>
      <c r="G15" s="24">
        <v>3.1749416597525801</v>
      </c>
      <c r="H15" s="24">
        <v>3.3547482799091388</v>
      </c>
      <c r="I15" s="24">
        <v>4.9105366366862899</v>
      </c>
      <c r="J15" s="24">
        <v>7.4176318523666653</v>
      </c>
      <c r="K15" s="24">
        <v>3.8288715676851846</v>
      </c>
      <c r="L15" s="24">
        <v>3.4953052906852378</v>
      </c>
      <c r="M15" s="90">
        <v>5.0734865260991242</v>
      </c>
      <c r="N15" s="24"/>
    </row>
    <row r="16" spans="1:14" x14ac:dyDescent="0.35">
      <c r="A16" s="23" t="str">
        <f>B3&amp;C3&amp;D16</f>
        <v>DISTRIBUCION VOLUMEN X CRITERIO (Consumiciones)TotalAlimentacionEN LA CALLE</v>
      </c>
      <c r="B16" s="23">
        <v>0</v>
      </c>
      <c r="C16" s="23">
        <v>0</v>
      </c>
      <c r="D16" s="23" t="s">
        <v>124</v>
      </c>
      <c r="E16" s="56">
        <v>8.295202910159567</v>
      </c>
      <c r="F16" s="56">
        <v>6.8202359647270523</v>
      </c>
      <c r="G16" s="56">
        <v>5.3837647667150508</v>
      </c>
      <c r="H16" s="56">
        <v>5.507328523416537</v>
      </c>
      <c r="I16" s="56">
        <v>6.4513708366883113</v>
      </c>
      <c r="J16" s="56">
        <v>7.0324938971410633</v>
      </c>
      <c r="K16" s="56">
        <v>4.7295604838585596</v>
      </c>
      <c r="L16" s="56">
        <v>4.7565451812647952</v>
      </c>
      <c r="M16" s="90">
        <v>5.4404507473561745</v>
      </c>
      <c r="N16" s="24"/>
    </row>
    <row r="17" spans="1:14" x14ac:dyDescent="0.35">
      <c r="A17" s="23" t="str">
        <f>B3&amp;C3&amp;D17</f>
        <v>DISTRIBUCION VOLUMEN X CRITERIO (Consumiciones)TotalAlimentacionEN CASA DE OTROS</v>
      </c>
      <c r="B17" s="23">
        <v>0</v>
      </c>
      <c r="C17" s="23">
        <v>0</v>
      </c>
      <c r="D17" s="24" t="s">
        <v>125</v>
      </c>
      <c r="E17" s="24">
        <v>5.045112224748058</v>
      </c>
      <c r="F17" s="24">
        <v>4.2545054446682808</v>
      </c>
      <c r="G17" s="24">
        <v>5.9637707485970459</v>
      </c>
      <c r="H17" s="24">
        <v>4.3753171786078306</v>
      </c>
      <c r="I17" s="24">
        <v>4.3493723296739208</v>
      </c>
      <c r="J17" s="24">
        <v>4.38084316902781</v>
      </c>
      <c r="K17" s="24">
        <v>5.620494683457224</v>
      </c>
      <c r="L17" s="24">
        <v>4.698849413727987</v>
      </c>
      <c r="M17" s="90">
        <v>4.2552377050969303</v>
      </c>
      <c r="N17" s="24"/>
    </row>
    <row r="18" spans="1:14" x14ac:dyDescent="0.35">
      <c r="A18" s="23" t="str">
        <f>B3&amp;C3&amp;D18</f>
        <v>DISTRIBUCION VOLUMEN X CRITERIO (Consumiciones)TotalAlimentacionEN EL ESTABLECIMIENTO</v>
      </c>
      <c r="B18" s="23">
        <v>0</v>
      </c>
      <c r="C18" s="23">
        <v>0</v>
      </c>
      <c r="D18" s="23" t="s">
        <v>126</v>
      </c>
      <c r="E18" s="56">
        <v>66.17932344250687</v>
      </c>
      <c r="F18" s="56">
        <v>73.575624350598773</v>
      </c>
      <c r="G18" s="56">
        <v>71.257496362711578</v>
      </c>
      <c r="H18" s="56">
        <v>69.755491925258056</v>
      </c>
      <c r="I18" s="56">
        <v>71.676810685315616</v>
      </c>
      <c r="J18" s="56">
        <v>72.650662212191136</v>
      </c>
      <c r="K18" s="56">
        <v>72.674245462586569</v>
      </c>
      <c r="L18" s="56">
        <v>72.163589511843725</v>
      </c>
      <c r="M18" s="90">
        <v>73.42168751563463</v>
      </c>
      <c r="N18" s="24"/>
    </row>
    <row r="19" spans="1:14" x14ac:dyDescent="0.35">
      <c r="A19" s="23" t="str">
        <f>B3&amp;C3&amp;D19</f>
        <v>DISTRIBUCION VOLUMEN X CRITERIO (Consumiciones)TotalAlimentacionEN EL TRABAJO</v>
      </c>
      <c r="B19" s="23">
        <v>0</v>
      </c>
      <c r="C19" s="23">
        <v>0</v>
      </c>
      <c r="D19" s="24" t="s">
        <v>127</v>
      </c>
      <c r="E19" s="24">
        <v>7.0375389734517793</v>
      </c>
      <c r="F19" s="24">
        <v>5.4839018341662982</v>
      </c>
      <c r="G19" s="24">
        <v>6.1652892003372832</v>
      </c>
      <c r="H19" s="24">
        <v>7.2530081040474492</v>
      </c>
      <c r="I19" s="24">
        <v>6.5097727289774543</v>
      </c>
      <c r="J19" s="24">
        <v>5.6893484721937249</v>
      </c>
      <c r="K19" s="24">
        <v>6.2084001341658182</v>
      </c>
      <c r="L19" s="24">
        <v>7.175977934582896</v>
      </c>
      <c r="M19" s="90">
        <v>6.1711020040864089</v>
      </c>
      <c r="N19" s="24"/>
    </row>
    <row r="20" spans="1:14" x14ac:dyDescent="0.35">
      <c r="A20" s="23" t="str">
        <f>B3&amp;C3&amp;D20</f>
        <v>DISTRIBUCION VOLUMEN X CRITERIO (Consumiciones)TotalAlimentacionEN COLEGIO/INSTITUTO/UNIV.</v>
      </c>
      <c r="B20" s="23">
        <v>0</v>
      </c>
      <c r="C20" s="23">
        <v>0</v>
      </c>
      <c r="D20" s="23" t="s">
        <v>128</v>
      </c>
      <c r="E20" s="56">
        <v>0.36810050673908729</v>
      </c>
      <c r="F20" s="56">
        <v>0.16813894153683687</v>
      </c>
      <c r="G20" s="56">
        <v>0.47600031768186868</v>
      </c>
      <c r="H20" s="56">
        <v>0.74173048359820271</v>
      </c>
      <c r="I20" s="56">
        <v>0.5241175225570297</v>
      </c>
      <c r="J20" s="56">
        <v>0.21655324829136305</v>
      </c>
      <c r="K20" s="56">
        <v>0.33350333140837529</v>
      </c>
      <c r="L20" s="56">
        <v>0.46102569623785772</v>
      </c>
      <c r="M20" s="90">
        <v>0.36127145406651412</v>
      </c>
      <c r="N20" s="24"/>
    </row>
    <row r="21" spans="1:14" x14ac:dyDescent="0.35">
      <c r="A21" s="23" t="str">
        <f>B3&amp;C3&amp;D21</f>
        <v>DISTRIBUCION VOLUMEN X CRITERIO (Consumiciones)TotalAlimentacionEN MI CASA</v>
      </c>
      <c r="B21" s="23">
        <v>0</v>
      </c>
      <c r="C21" s="23">
        <v>0</v>
      </c>
      <c r="D21" s="24" t="s">
        <v>129</v>
      </c>
      <c r="E21" s="24">
        <v>10.626578573280018</v>
      </c>
      <c r="F21" s="24">
        <v>7.4678224097345396</v>
      </c>
      <c r="G21" s="24">
        <v>8.7181536600161884</v>
      </c>
      <c r="H21" s="24">
        <v>10.118401434111906</v>
      </c>
      <c r="I21" s="24">
        <v>8.0083643719758317</v>
      </c>
      <c r="J21" s="24">
        <v>7.0020275092530238</v>
      </c>
      <c r="K21" s="24">
        <v>8.2399626086293498</v>
      </c>
      <c r="L21" s="24">
        <v>8.3171329974033181</v>
      </c>
      <c r="M21" s="90">
        <v>7.9016340598993011</v>
      </c>
      <c r="N21" s="24"/>
    </row>
    <row r="22" spans="1:14" x14ac:dyDescent="0.35">
      <c r="A22" s="23" t="str">
        <f>B3&amp;C3&amp;D22</f>
        <v>DISTRIBUCION VOLUMEN X CRITERIO (Consumiciones)TotalAlimentacionEN M.TRANSP.(AVION,TREN,AUTOC,E</v>
      </c>
      <c r="B22" s="23">
        <v>0</v>
      </c>
      <c r="C22" s="23">
        <v>0</v>
      </c>
      <c r="D22" s="23" t="s">
        <v>130</v>
      </c>
      <c r="E22" s="56">
        <v>0.48253007156612554</v>
      </c>
      <c r="F22" s="56">
        <v>0.49740332637767348</v>
      </c>
      <c r="G22" s="56">
        <v>0.36915004891962822</v>
      </c>
      <c r="H22" s="56">
        <v>0.35833498921414042</v>
      </c>
      <c r="I22" s="56">
        <v>0.2183292519189822</v>
      </c>
      <c r="J22" s="56">
        <v>0.3241874188797661</v>
      </c>
      <c r="K22" s="56">
        <v>0.29006301075070284</v>
      </c>
      <c r="L22" s="56">
        <v>0.145002734094441</v>
      </c>
      <c r="M22" s="90">
        <v>7.7946151405311651E-2</v>
      </c>
      <c r="N22" s="24"/>
    </row>
    <row r="23" spans="1:14" x14ac:dyDescent="0.35">
      <c r="A23" s="23" t="str">
        <f>B3&amp;C3&amp;D23</f>
        <v>DISTRIBUCION VOLUMEN X CRITERIO (Consumiciones)TotalAlimentacionEN OTRO LUGAR</v>
      </c>
      <c r="B23" s="23">
        <v>0</v>
      </c>
      <c r="C23" s="23">
        <v>0</v>
      </c>
      <c r="D23" s="24" t="s">
        <v>131</v>
      </c>
      <c r="E23" s="24">
        <v>1.9656246443057541</v>
      </c>
      <c r="F23" s="24">
        <v>1.7323690552214825</v>
      </c>
      <c r="G23" s="24">
        <v>1.6663769227779588</v>
      </c>
      <c r="H23" s="24">
        <v>1.8903852174397842</v>
      </c>
      <c r="I23" s="24">
        <v>2.2618379768186099</v>
      </c>
      <c r="J23" s="24">
        <v>2.7038831616244563</v>
      </c>
      <c r="K23" s="24">
        <v>1.9037575660597408</v>
      </c>
      <c r="L23" s="24">
        <v>2.2818479503499782</v>
      </c>
      <c r="M23" s="90">
        <v>2.3706748954473644</v>
      </c>
      <c r="N23" s="24"/>
    </row>
    <row r="24" spans="1:14" x14ac:dyDescent="0.35">
      <c r="A24" s="23" t="str">
        <f>B3&amp;C3&amp;D24</f>
        <v>DISTRIBUCION VOLUMEN X CRITERIO (Consumiciones)TotalAlimentacionDESAYUNO</v>
      </c>
      <c r="B24" s="23">
        <v>0</v>
      </c>
      <c r="C24" s="23">
        <v>0</v>
      </c>
      <c r="D24" s="23" t="s">
        <v>132</v>
      </c>
      <c r="E24" s="56">
        <v>21.660771671685833</v>
      </c>
      <c r="F24" s="56">
        <v>19.667725420069317</v>
      </c>
      <c r="G24" s="56">
        <v>21.808110012555197</v>
      </c>
      <c r="H24" s="56">
        <v>22.662234624253248</v>
      </c>
      <c r="I24" s="56">
        <v>20.222147649036849</v>
      </c>
      <c r="J24" s="56">
        <v>19.575064347011622</v>
      </c>
      <c r="K24" s="56">
        <v>21.894883611836814</v>
      </c>
      <c r="L24" s="56">
        <v>22.8284348655123</v>
      </c>
      <c r="M24" s="90">
        <v>21.292114439596197</v>
      </c>
      <c r="N24" s="24"/>
    </row>
    <row r="25" spans="1:14" x14ac:dyDescent="0.35">
      <c r="A25" s="23" t="str">
        <f>B3&amp;C3&amp;D25</f>
        <v>DISTRIBUCION VOLUMEN X CRITERIO (Consumiciones)TotalAlimentacionAPERITIVO/ANTES DE COMER</v>
      </c>
      <c r="B25" s="23">
        <v>0</v>
      </c>
      <c r="C25" s="23">
        <v>0</v>
      </c>
      <c r="D25" s="24" t="s">
        <v>133</v>
      </c>
      <c r="E25" s="24">
        <v>13.796054094246873</v>
      </c>
      <c r="F25" s="24">
        <v>12.743762197917119</v>
      </c>
      <c r="G25" s="24">
        <v>12.584781348694715</v>
      </c>
      <c r="H25" s="24">
        <v>12.665597610957116</v>
      </c>
      <c r="I25" s="24">
        <v>12.790154643697255</v>
      </c>
      <c r="J25" s="24">
        <v>11.972514583530998</v>
      </c>
      <c r="K25" s="24">
        <v>12.022953159239167</v>
      </c>
      <c r="L25" s="24">
        <v>11.758090015455426</v>
      </c>
      <c r="M25" s="90">
        <v>11.959233286268558</v>
      </c>
      <c r="N25" s="24"/>
    </row>
    <row r="26" spans="1:14" x14ac:dyDescent="0.35">
      <c r="A26" s="23" t="str">
        <f>B3&amp;C3&amp;D26</f>
        <v>DISTRIBUCION VOLUMEN X CRITERIO (Consumiciones)TotalAlimentacionCOMIDA</v>
      </c>
      <c r="B26" s="23">
        <v>0</v>
      </c>
      <c r="C26" s="23">
        <v>0</v>
      </c>
      <c r="D26" s="23" t="s">
        <v>134</v>
      </c>
      <c r="E26" s="56">
        <v>29.05224791671764</v>
      </c>
      <c r="F26" s="56">
        <v>26.329900358601009</v>
      </c>
      <c r="G26" s="56">
        <v>27.67859043878963</v>
      </c>
      <c r="H26" s="56">
        <v>28.236086669992723</v>
      </c>
      <c r="I26" s="56">
        <v>27.823202196495561</v>
      </c>
      <c r="J26" s="56">
        <v>25.148920040512795</v>
      </c>
      <c r="K26" s="56">
        <v>28.490378115790843</v>
      </c>
      <c r="L26" s="56">
        <v>28.082160246266831</v>
      </c>
      <c r="M26" s="90">
        <v>28.577127190736579</v>
      </c>
      <c r="N26" s="24"/>
    </row>
    <row r="27" spans="1:14" x14ac:dyDescent="0.35">
      <c r="A27" s="23" t="str">
        <f>B3&amp;C3&amp;D27</f>
        <v>DISTRIBUCION VOLUMEN X CRITERIO (Consumiciones)TotalAlimentacionTARDE/MERIENDA</v>
      </c>
      <c r="B27" s="23">
        <v>0</v>
      </c>
      <c r="C27" s="23">
        <v>0</v>
      </c>
      <c r="D27" s="24" t="s">
        <v>135</v>
      </c>
      <c r="E27" s="24">
        <v>14.060302341438819</v>
      </c>
      <c r="F27" s="24">
        <v>12.188751294146186</v>
      </c>
      <c r="G27" s="24">
        <v>12.805022753118941</v>
      </c>
      <c r="H27" s="24">
        <v>13.469422910052078</v>
      </c>
      <c r="I27" s="24">
        <v>13.650529181541899</v>
      </c>
      <c r="J27" s="24">
        <v>12.16379124600212</v>
      </c>
      <c r="K27" s="24">
        <v>12.697389408080518</v>
      </c>
      <c r="L27" s="24">
        <v>13.639547188628434</v>
      </c>
      <c r="M27" s="90">
        <v>13.411879462689274</v>
      </c>
      <c r="N27" s="24"/>
    </row>
    <row r="28" spans="1:14" x14ac:dyDescent="0.35">
      <c r="A28" s="23" t="str">
        <f>B3&amp;C3&amp;D28</f>
        <v>DISTRIBUCION VOLUMEN X CRITERIO (Consumiciones)TotalAlimentacionANTES DE CENAR</v>
      </c>
      <c r="B28" s="23">
        <v>0</v>
      </c>
      <c r="C28" s="23">
        <v>0</v>
      </c>
      <c r="D28" s="23" t="s">
        <v>136</v>
      </c>
      <c r="E28" s="56">
        <v>4.8214995519803816</v>
      </c>
      <c r="F28" s="56">
        <v>5.3254706361809641</v>
      </c>
      <c r="G28" s="56">
        <v>5.0565118868782175</v>
      </c>
      <c r="H28" s="56">
        <v>4.3800632427340185</v>
      </c>
      <c r="I28" s="56">
        <v>4.6942102618138435</v>
      </c>
      <c r="J28" s="56">
        <v>5.3636780457390758</v>
      </c>
      <c r="K28" s="56">
        <v>5.0414789148706944</v>
      </c>
      <c r="L28" s="56">
        <v>4.5382886552080244</v>
      </c>
      <c r="M28" s="90">
        <v>4.8474614401821254</v>
      </c>
      <c r="N28" s="24"/>
    </row>
    <row r="29" spans="1:14" x14ac:dyDescent="0.35">
      <c r="A29" s="23" t="str">
        <f>B3&amp;C3&amp;D29</f>
        <v>DISTRIBUCION VOLUMEN X CRITERIO (Consumiciones)TotalAlimentacionCENA</v>
      </c>
      <c r="B29" s="23">
        <v>0</v>
      </c>
      <c r="C29" s="23">
        <v>0</v>
      </c>
      <c r="D29" s="24" t="s">
        <v>137</v>
      </c>
      <c r="E29" s="24">
        <v>11.771260720469444</v>
      </c>
      <c r="F29" s="24">
        <v>17.663003052403987</v>
      </c>
      <c r="G29" s="24">
        <v>14.642514958929478</v>
      </c>
      <c r="H29" s="24">
        <v>13.312084451350698</v>
      </c>
      <c r="I29" s="24">
        <v>14.993642255471428</v>
      </c>
      <c r="J29" s="24">
        <v>18.719469931121704</v>
      </c>
      <c r="K29" s="24">
        <v>14.519285310586689</v>
      </c>
      <c r="L29" s="24">
        <v>14.006369165081223</v>
      </c>
      <c r="M29" s="90">
        <v>14.447550756925825</v>
      </c>
      <c r="N29" s="24"/>
    </row>
    <row r="30" spans="1:14" x14ac:dyDescent="0.35">
      <c r="A30" s="23" t="str">
        <f>B3&amp;C3&amp;D30</f>
        <v>DISTRIBUCION VOLUMEN X CRITERIO (Consumiciones)TotalAlimentacionDESPUES DE LA CENA</v>
      </c>
      <c r="B30" s="23">
        <v>0</v>
      </c>
      <c r="C30" s="23">
        <v>0</v>
      </c>
      <c r="D30" s="23" t="s">
        <v>138</v>
      </c>
      <c r="E30" s="56">
        <v>1.0295941158553559</v>
      </c>
      <c r="F30" s="56">
        <v>2.5044892060001356</v>
      </c>
      <c r="G30" s="56">
        <v>1.7785804689863076</v>
      </c>
      <c r="H30" s="56">
        <v>1.426675096172128</v>
      </c>
      <c r="I30" s="56">
        <v>1.7785460120358512</v>
      </c>
      <c r="J30" s="56">
        <v>2.8108391822472822</v>
      </c>
      <c r="K30" s="56">
        <v>1.6267783210741196</v>
      </c>
      <c r="L30" s="56">
        <v>1.509953591225965</v>
      </c>
      <c r="M30" s="90">
        <v>1.6806513406745427</v>
      </c>
      <c r="N30" s="24"/>
    </row>
    <row r="31" spans="1:14" x14ac:dyDescent="0.35">
      <c r="A31" s="23" t="str">
        <f>B3&amp;C3&amp;D31</f>
        <v>DISTRIBUCION VOLUMEN X CRITERIO (Consumiciones)TotalAlimentacionDURANTE EL DIA</v>
      </c>
      <c r="B31" s="23">
        <v>0</v>
      </c>
      <c r="C31" s="23">
        <v>0</v>
      </c>
      <c r="D31" s="24" t="s">
        <v>139</v>
      </c>
      <c r="E31" s="24">
        <v>3.8082766793289391</v>
      </c>
      <c r="F31" s="24">
        <v>3.5768978346812785</v>
      </c>
      <c r="G31" s="24">
        <v>3.6458962430739437</v>
      </c>
      <c r="H31" s="24">
        <v>3.847839325715805</v>
      </c>
      <c r="I31" s="24">
        <v>4.0475629080802866</v>
      </c>
      <c r="J31" s="24">
        <v>4.2457226238344044</v>
      </c>
      <c r="K31" s="24">
        <v>3.7068470041258386</v>
      </c>
      <c r="L31" s="24">
        <v>3.6371495436328884</v>
      </c>
      <c r="M31" s="90">
        <v>3.7839810755952072</v>
      </c>
      <c r="N31" s="24"/>
    </row>
    <row r="32" spans="1:14" x14ac:dyDescent="0.35">
      <c r="A32" s="23" t="str">
        <f>B3&amp;C3&amp;D32</f>
        <v>DISTRIBUCION VOLUMEN X CRITERIO (Consumiciones)TotalAlimentacionCON AMIGOS</v>
      </c>
      <c r="B32" s="23">
        <v>0</v>
      </c>
      <c r="C32" s="23">
        <v>0</v>
      </c>
      <c r="D32" s="23" t="s">
        <v>140</v>
      </c>
      <c r="E32" s="56">
        <v>24.394861479141998</v>
      </c>
      <c r="F32" s="56">
        <v>24.855988040890249</v>
      </c>
      <c r="G32" s="56">
        <v>25.604962596339558</v>
      </c>
      <c r="H32" s="56">
        <v>24.303783127742033</v>
      </c>
      <c r="I32" s="56">
        <v>25.331377254765375</v>
      </c>
      <c r="J32" s="56">
        <v>24.875383897052259</v>
      </c>
      <c r="K32" s="56">
        <v>25.512040561568057</v>
      </c>
      <c r="L32" s="56">
        <v>25.744144717177054</v>
      </c>
      <c r="M32" s="90">
        <v>24.612870677078</v>
      </c>
      <c r="N32" s="24"/>
    </row>
    <row r="33" spans="1:14" x14ac:dyDescent="0.35">
      <c r="A33" s="23" t="str">
        <f>B3&amp;C3&amp;D33</f>
        <v>DISTRIBUCION VOLUMEN X CRITERIO (Consumiciones)TotalAlimentacionCON CLIENTES</v>
      </c>
      <c r="B33" s="23">
        <v>0</v>
      </c>
      <c r="C33" s="23">
        <v>0</v>
      </c>
      <c r="D33" s="24" t="s">
        <v>141</v>
      </c>
      <c r="E33" s="24">
        <v>1.0931377294216806</v>
      </c>
      <c r="F33" s="24">
        <v>0.76546404293247761</v>
      </c>
      <c r="G33" s="24">
        <v>0.60154954400823268</v>
      </c>
      <c r="H33" s="24">
        <v>0.57992007456467021</v>
      </c>
      <c r="I33" s="24">
        <v>0.50939410156541731</v>
      </c>
      <c r="J33" s="24">
        <v>0.45203828244073224</v>
      </c>
      <c r="K33" s="24">
        <v>0.47625309472058874</v>
      </c>
      <c r="L33" s="24">
        <v>0.46905975483814299</v>
      </c>
      <c r="M33" s="90">
        <v>0.48511516319612918</v>
      </c>
      <c r="N33" s="24"/>
    </row>
    <row r="34" spans="1:14" x14ac:dyDescent="0.35">
      <c r="A34" s="23" t="str">
        <f>B3&amp;C3&amp;D34</f>
        <v>DISTRIBUCION VOLUMEN X CRITERIO (Consumiciones)TotalAlimentacionCON COMPAÑEROS DE TRABAJO</v>
      </c>
      <c r="B34" s="23">
        <v>0</v>
      </c>
      <c r="C34" s="23">
        <v>0</v>
      </c>
      <c r="D34" s="23" t="s">
        <v>142</v>
      </c>
      <c r="E34" s="56">
        <v>7.8266456609822965</v>
      </c>
      <c r="F34" s="56">
        <v>5.8978982390764978</v>
      </c>
      <c r="G34" s="56">
        <v>7.7004834509713795</v>
      </c>
      <c r="H34" s="56">
        <v>8.0340751679349047</v>
      </c>
      <c r="I34" s="56">
        <v>7.3498103112539095</v>
      </c>
      <c r="J34" s="56">
        <v>6.230459283660136</v>
      </c>
      <c r="K34" s="56">
        <v>8.0905133757234395</v>
      </c>
      <c r="L34" s="56">
        <v>8.473663445723977</v>
      </c>
      <c r="M34" s="90">
        <v>7.7181989580832502</v>
      </c>
      <c r="N34" s="24"/>
    </row>
    <row r="35" spans="1:14" x14ac:dyDescent="0.35">
      <c r="A35" s="23" t="str">
        <f>B3&amp;C3&amp;D35</f>
        <v>DISTRIBUCION VOLUMEN X CRITERIO (Consumiciones)TotalAlimentacionCON COMPAÑEROS DE CLASE</v>
      </c>
      <c r="B35" s="23">
        <v>0</v>
      </c>
      <c r="C35" s="23">
        <v>0</v>
      </c>
      <c r="D35" s="24" t="s">
        <v>143</v>
      </c>
      <c r="E35" s="24">
        <v>0.45437380260684662</v>
      </c>
      <c r="F35" s="24">
        <v>0.27798388146307723</v>
      </c>
      <c r="G35" s="24">
        <v>0.51830574176181632</v>
      </c>
      <c r="H35" s="24">
        <v>0.54457011666454624</v>
      </c>
      <c r="I35" s="24">
        <v>0.51556758727590124</v>
      </c>
      <c r="J35" s="24">
        <v>0.33205979142547731</v>
      </c>
      <c r="K35" s="24">
        <v>0.50667734796164721</v>
      </c>
      <c r="L35" s="24">
        <v>0.58582577443579198</v>
      </c>
      <c r="M35" s="90">
        <v>0.4435126999343556</v>
      </c>
      <c r="N35" s="24"/>
    </row>
    <row r="36" spans="1:14" x14ac:dyDescent="0.35">
      <c r="A36" s="23" t="str">
        <f>B3&amp;C3&amp;D36</f>
        <v>DISTRIBUCION VOLUMEN X CRITERIO (Consumiciones)TotalAlimentacionCON FAMILIA</v>
      </c>
      <c r="B36" s="23">
        <v>0</v>
      </c>
      <c r="C36" s="23">
        <v>0</v>
      </c>
      <c r="D36" s="23" t="s">
        <v>144</v>
      </c>
      <c r="E36" s="56">
        <v>30.057403954132152</v>
      </c>
      <c r="F36" s="56">
        <v>34.161827465955255</v>
      </c>
      <c r="G36" s="56">
        <v>31.025260777948827</v>
      </c>
      <c r="H36" s="56">
        <v>30.32771072453243</v>
      </c>
      <c r="I36" s="56">
        <v>31.504500970049303</v>
      </c>
      <c r="J36" s="56">
        <v>34.585087384340127</v>
      </c>
      <c r="K36" s="56">
        <v>31.627625576162522</v>
      </c>
      <c r="L36" s="56">
        <v>28.286154857409183</v>
      </c>
      <c r="M36" s="90">
        <v>30.247400664503143</v>
      </c>
      <c r="N36" s="24"/>
    </row>
    <row r="37" spans="1:14" x14ac:dyDescent="0.35">
      <c r="A37" s="23" t="str">
        <f>B3&amp;C3&amp;D37</f>
        <v>DISTRIBUCION VOLUMEN X CRITERIO (Consumiciones)TotalAlimentacionCON LA PAREJA</v>
      </c>
      <c r="B37" s="23">
        <v>0</v>
      </c>
      <c r="C37" s="23">
        <v>0</v>
      </c>
      <c r="D37" s="24" t="s">
        <v>145</v>
      </c>
      <c r="E37" s="24">
        <v>17.109335579991271</v>
      </c>
      <c r="F37" s="24">
        <v>17.683388110221792</v>
      </c>
      <c r="G37" s="24">
        <v>17.102998207125196</v>
      </c>
      <c r="H37" s="24">
        <v>17.231729440035913</v>
      </c>
      <c r="I37" s="24">
        <v>17.334361921496612</v>
      </c>
      <c r="J37" s="24">
        <v>17.21551656850836</v>
      </c>
      <c r="K37" s="24">
        <v>16.68975590642447</v>
      </c>
      <c r="L37" s="24">
        <v>17.700375123423822</v>
      </c>
      <c r="M37" s="90">
        <v>18.257843336416887</v>
      </c>
      <c r="N37" s="24"/>
    </row>
    <row r="38" spans="1:14" x14ac:dyDescent="0.35">
      <c r="A38" s="23" t="str">
        <f>B3&amp;C3&amp;D38</f>
        <v>DISTRIBUCION VOLUMEN X CRITERIO (Consumiciones)TotalAlimentacionESTABA SOLO/A</v>
      </c>
      <c r="B38" s="23">
        <v>0</v>
      </c>
      <c r="C38" s="23">
        <v>0</v>
      </c>
      <c r="D38" s="23" t="s">
        <v>146</v>
      </c>
      <c r="E38" s="56">
        <v>18.416145159065582</v>
      </c>
      <c r="F38" s="56">
        <v>15.778945047648559</v>
      </c>
      <c r="G38" s="56">
        <v>16.875980716034654</v>
      </c>
      <c r="H38" s="56">
        <v>18.431264983338743</v>
      </c>
      <c r="I38" s="56">
        <v>16.805137983765004</v>
      </c>
      <c r="J38" s="56">
        <v>15.669669293517252</v>
      </c>
      <c r="K38" s="56">
        <v>16.422426069471495</v>
      </c>
      <c r="L38" s="56">
        <v>17.970657358468113</v>
      </c>
      <c r="M38" s="90">
        <v>17.53876296309976</v>
      </c>
      <c r="N38" s="24"/>
    </row>
    <row r="39" spans="1:14" x14ac:dyDescent="0.35">
      <c r="A39" s="23" t="str">
        <f>B3&amp;C3&amp;D39</f>
        <v>DISTRIBUCION VOLUMEN X CRITERIO (Consumiciones)TotalAlimentacionOTROS</v>
      </c>
      <c r="B39" s="23">
        <v>0</v>
      </c>
      <c r="C39" s="23">
        <v>0</v>
      </c>
      <c r="D39" s="24" t="s">
        <v>147</v>
      </c>
      <c r="E39" s="24">
        <v>0.64810372638145886</v>
      </c>
      <c r="F39" s="24">
        <v>0.57849213431508795</v>
      </c>
      <c r="G39" s="24">
        <v>0.57046268336411576</v>
      </c>
      <c r="H39" s="24">
        <v>0.54694422088068084</v>
      </c>
      <c r="I39" s="24">
        <v>0.6498430212706422</v>
      </c>
      <c r="J39" s="24">
        <v>0.63978222737174884</v>
      </c>
      <c r="K39" s="24">
        <v>0.67470464885926573</v>
      </c>
      <c r="L39" s="24">
        <v>0.77010763548996253</v>
      </c>
      <c r="M39" s="90">
        <v>0.69629217991615633</v>
      </c>
      <c r="N39" s="24"/>
    </row>
    <row r="40" spans="1:14" x14ac:dyDescent="0.35">
      <c r="A40" s="23" t="str">
        <f>B3&amp;C3&amp;D40</f>
        <v>DISTRIBUCION VOLUMEN X CRITERIO (Consumiciones)TotalAlimentacionESTAR TRABAJANDO</v>
      </c>
      <c r="B40" s="23">
        <v>0</v>
      </c>
      <c r="C40" s="23">
        <v>0</v>
      </c>
      <c r="D40" s="23" t="s">
        <v>148</v>
      </c>
      <c r="E40" s="56">
        <v>13.624030162517478</v>
      </c>
      <c r="F40" s="56">
        <v>9.8769120595217608</v>
      </c>
      <c r="G40" s="56">
        <v>11.124931774439114</v>
      </c>
      <c r="H40" s="56">
        <v>12.503748961798472</v>
      </c>
      <c r="I40" s="56">
        <v>11.69411144690786</v>
      </c>
      <c r="J40" s="56">
        <v>9.8246307320486217</v>
      </c>
      <c r="K40" s="56">
        <v>11.274431667235948</v>
      </c>
      <c r="L40" s="56">
        <v>13.098536480327978</v>
      </c>
      <c r="M40" s="90">
        <v>12.171696329786966</v>
      </c>
      <c r="N40" s="24"/>
    </row>
    <row r="41" spans="1:14" x14ac:dyDescent="0.35">
      <c r="A41" s="23" t="str">
        <f>B3&amp;C3&amp;D41</f>
        <v>DISTRIBUCION VOLUMEN X CRITERIO (Consumiciones)TotalAlimentacionCOMIDA DE NEGOCIOS</v>
      </c>
      <c r="B41" s="23">
        <v>0</v>
      </c>
      <c r="C41" s="23">
        <v>0</v>
      </c>
      <c r="D41" s="24" t="s">
        <v>149</v>
      </c>
      <c r="E41" s="24">
        <v>0.25404382472238562</v>
      </c>
      <c r="F41" s="24">
        <v>0.22367870206129811</v>
      </c>
      <c r="G41" s="24">
        <v>0.44248488053978885</v>
      </c>
      <c r="H41" s="24">
        <v>0.19568537025733104</v>
      </c>
      <c r="I41" s="24">
        <v>0.22925821313299019</v>
      </c>
      <c r="J41" s="24">
        <v>0.19367768118001227</v>
      </c>
      <c r="K41" s="24">
        <v>0.52234814798858975</v>
      </c>
      <c r="L41" s="24">
        <v>0.23163800589601091</v>
      </c>
      <c r="M41" s="90">
        <v>0.23347531113957756</v>
      </c>
      <c r="N41" s="24"/>
    </row>
    <row r="42" spans="1:14" x14ac:dyDescent="0.35">
      <c r="A42" s="23" t="str">
        <f>B3&amp;C3&amp;D42</f>
        <v>DISTRIBUCION VOLUMEN X CRITERIO (Consumiciones)TotalAlimentacionPOR PLACER/RELAX</v>
      </c>
      <c r="B42" s="23">
        <v>0</v>
      </c>
      <c r="C42" s="23">
        <v>0</v>
      </c>
      <c r="D42" s="23" t="s">
        <v>150</v>
      </c>
      <c r="E42" s="56">
        <v>16.438437282040315</v>
      </c>
      <c r="F42" s="56">
        <v>20.136423437415242</v>
      </c>
      <c r="G42" s="56">
        <v>16.482082235669253</v>
      </c>
      <c r="H42" s="56">
        <v>15.69813602620056</v>
      </c>
      <c r="I42" s="56">
        <v>17.857063423189672</v>
      </c>
      <c r="J42" s="56">
        <v>19.857099857868704</v>
      </c>
      <c r="K42" s="56">
        <v>16.026753156435497</v>
      </c>
      <c r="L42" s="56">
        <v>15.980169315527249</v>
      </c>
      <c r="M42" s="90">
        <v>16.976752463345719</v>
      </c>
      <c r="N42" s="24"/>
    </row>
    <row r="43" spans="1:14" x14ac:dyDescent="0.35">
      <c r="A43" s="23" t="str">
        <f>B3&amp;C3&amp;D43</f>
        <v>DISTRIBUCION VOLUMEN X CRITERIO (Consumiciones)TotalAlimentacionTENER HAMBRE/SIN PLANIFICAR</v>
      </c>
      <c r="B43" s="23">
        <v>0</v>
      </c>
      <c r="C43" s="23">
        <v>0</v>
      </c>
      <c r="D43" s="24" t="s">
        <v>151</v>
      </c>
      <c r="E43" s="24">
        <v>27.933532114337016</v>
      </c>
      <c r="F43" s="24">
        <v>28.924082887749712</v>
      </c>
      <c r="G43" s="24">
        <v>28.987095018984871</v>
      </c>
      <c r="H43" s="24">
        <v>29.883807201151637</v>
      </c>
      <c r="I43" s="24">
        <v>25.83435490987787</v>
      </c>
      <c r="J43" s="24">
        <v>25.541171571310322</v>
      </c>
      <c r="K43" s="24">
        <v>24.893175083315128</v>
      </c>
      <c r="L43" s="24">
        <v>25.252294585218042</v>
      </c>
      <c r="M43" s="90">
        <v>25.413286369291153</v>
      </c>
      <c r="N43" s="24"/>
    </row>
    <row r="44" spans="1:14" x14ac:dyDescent="0.35">
      <c r="A44" s="23" t="str">
        <f>B3&amp;C3&amp;D44</f>
        <v>DISTRIBUCION VOLUMEN X CRITERIO (Consumiciones)TotalAlimentacionESTAR DE COMPRAS</v>
      </c>
      <c r="B44" s="23">
        <v>0</v>
      </c>
      <c r="C44" s="23">
        <v>0</v>
      </c>
      <c r="D44" s="23" t="s">
        <v>152</v>
      </c>
      <c r="E44" s="56">
        <v>3.0285924099413197</v>
      </c>
      <c r="F44" s="56">
        <v>2.82945580323437</v>
      </c>
      <c r="G44" s="56">
        <v>3.3376630443047923</v>
      </c>
      <c r="H44" s="56">
        <v>3.0713114004177111</v>
      </c>
      <c r="I44" s="56">
        <v>2.6005412317424788</v>
      </c>
      <c r="J44" s="56">
        <v>2.6657306534814689</v>
      </c>
      <c r="K44" s="56">
        <v>2.9911821191566155</v>
      </c>
      <c r="L44" s="56">
        <v>3.3760838984503492</v>
      </c>
      <c r="M44" s="90">
        <v>2.6475823199856285</v>
      </c>
      <c r="N44" s="24"/>
    </row>
    <row r="45" spans="1:14" x14ac:dyDescent="0.35">
      <c r="A45" s="23" t="str">
        <f>B3&amp;C3&amp;D45</f>
        <v>DISTRIBUCION VOLUMEN X CRITERIO (Consumiciones)TotalAlimentacionNO COCINAR EN CASA</v>
      </c>
      <c r="B45" s="23">
        <v>0</v>
      </c>
      <c r="C45" s="23">
        <v>0</v>
      </c>
      <c r="D45" s="24" t="s">
        <v>153</v>
      </c>
      <c r="E45" s="24">
        <v>6.5004863149242835</v>
      </c>
      <c r="F45" s="24">
        <v>5.424855941478401</v>
      </c>
      <c r="G45" s="24">
        <v>5.7275540016931767</v>
      </c>
      <c r="H45" s="24">
        <v>6.1246456534200977</v>
      </c>
      <c r="I45" s="24">
        <v>5.6870293858572065</v>
      </c>
      <c r="J45" s="24">
        <v>5.1952821383352079</v>
      </c>
      <c r="K45" s="24">
        <v>5.468180237621203</v>
      </c>
      <c r="L45" s="24">
        <v>5.4032576806096042</v>
      </c>
      <c r="M45" s="90">
        <v>5.2724479671206934</v>
      </c>
      <c r="N45" s="24"/>
    </row>
    <row r="46" spans="1:14" x14ac:dyDescent="0.35">
      <c r="A46" s="23" t="str">
        <f>B3&amp;C3&amp;D46</f>
        <v>DISTRIBUCION VOLUMEN X CRITERIO (Consumiciones)TotalAlimentacionCELEBRACION/FIESTA/SALIR TOMAR</v>
      </c>
      <c r="B46" s="23">
        <v>0</v>
      </c>
      <c r="C46" s="23">
        <v>0</v>
      </c>
      <c r="D46" s="23" t="s">
        <v>154</v>
      </c>
      <c r="E46" s="56">
        <v>25.434224443822735</v>
      </c>
      <c r="F46" s="56">
        <v>26.093339631686053</v>
      </c>
      <c r="G46" s="56">
        <v>26.918107359573636</v>
      </c>
      <c r="H46" s="56">
        <v>25.37908115054887</v>
      </c>
      <c r="I46" s="56">
        <v>28.789716335995468</v>
      </c>
      <c r="J46" s="56">
        <v>29.688778731811187</v>
      </c>
      <c r="K46" s="56">
        <v>31.258242188448271</v>
      </c>
      <c r="L46" s="56">
        <v>29.269058267377439</v>
      </c>
      <c r="M46" s="90">
        <v>30.12961336930627</v>
      </c>
      <c r="N46" s="24"/>
    </row>
    <row r="47" spans="1:14" x14ac:dyDescent="0.35">
      <c r="A47" s="23" t="str">
        <f>B3&amp;C3&amp;D47</f>
        <v>DISTRIBUCION VOLUMEN X CRITERIO (Consumiciones)TotalAlimentacionVIENDO DEPORTES</v>
      </c>
      <c r="B47" s="23">
        <v>0</v>
      </c>
      <c r="C47" s="23">
        <v>0</v>
      </c>
      <c r="D47" s="24" t="s">
        <v>155</v>
      </c>
      <c r="E47" s="24">
        <v>1.1439903495829535</v>
      </c>
      <c r="F47" s="24">
        <v>0.89746893292510455</v>
      </c>
      <c r="G47" s="24">
        <v>1.1210540278850329</v>
      </c>
      <c r="H47" s="24">
        <v>1.5078209990464986</v>
      </c>
      <c r="I47" s="24">
        <v>1.4948523304174783</v>
      </c>
      <c r="J47" s="24">
        <v>1.0540942553437116</v>
      </c>
      <c r="K47" s="24">
        <v>1.8081582664299278</v>
      </c>
      <c r="L47" s="24">
        <v>1.4143343046687848</v>
      </c>
      <c r="M47" s="90">
        <v>1.1044394786722695</v>
      </c>
      <c r="N47" s="24"/>
    </row>
    <row r="48" spans="1:14" x14ac:dyDescent="0.35">
      <c r="A48" s="23" t="str">
        <f>B3&amp;C3&amp;D48</f>
        <v>DISTRIBUCION VOLUMEN X CRITERIO (Consumiciones)TotalAlimentacionOTROS MOTIVOS</v>
      </c>
      <c r="B48" s="23">
        <v>0</v>
      </c>
      <c r="C48" s="23">
        <v>0</v>
      </c>
      <c r="D48" s="23" t="s">
        <v>156</v>
      </c>
      <c r="E48" s="56">
        <v>5.6426750122066291</v>
      </c>
      <c r="F48" s="56">
        <v>5.593775340179727</v>
      </c>
      <c r="G48" s="56">
        <v>5.8590269809914712</v>
      </c>
      <c r="H48" s="56">
        <v>5.6357617361445662</v>
      </c>
      <c r="I48" s="56">
        <v>5.8130689398660751</v>
      </c>
      <c r="J48" s="56">
        <v>5.9795561820570571</v>
      </c>
      <c r="K48" s="56">
        <v>5.7575188760432976</v>
      </c>
      <c r="L48" s="56">
        <v>5.9746196704637056</v>
      </c>
      <c r="M48" s="90">
        <v>6.050705719797258</v>
      </c>
      <c r="N48" s="24"/>
    </row>
    <row r="49" spans="1:14" x14ac:dyDescent="0.35">
      <c r="A49" s="23" t="str">
        <f>B3&amp;C49&amp;D49</f>
        <v>DISTRIBUCION VOLUMEN X CRITERIO (Consumiciones).T.Alimentos TOTAL INGT.ESPAÑA</v>
      </c>
      <c r="B49" s="23">
        <v>0</v>
      </c>
      <c r="C49" s="23" t="s">
        <v>48</v>
      </c>
      <c r="D49" s="24" t="s">
        <v>49</v>
      </c>
      <c r="E49" s="24">
        <v>100</v>
      </c>
      <c r="F49" s="24">
        <v>100</v>
      </c>
      <c r="G49" s="24">
        <v>100</v>
      </c>
      <c r="H49" s="24">
        <v>100</v>
      </c>
      <c r="I49" s="24">
        <v>100</v>
      </c>
      <c r="J49" s="24">
        <v>100</v>
      </c>
      <c r="K49" s="24">
        <v>100</v>
      </c>
      <c r="L49" s="24">
        <v>100</v>
      </c>
      <c r="M49" s="90">
        <v>100</v>
      </c>
      <c r="N49" s="24"/>
    </row>
    <row r="50" spans="1:14" x14ac:dyDescent="0.35">
      <c r="A50" s="23" t="str">
        <f>B3&amp;C49&amp;D50</f>
        <v>DISTRIBUCION VOLUMEN X CRITERIO (Consumiciones).T.Alimentos TOTAL INGHiper+Super+Discount+G.A</v>
      </c>
      <c r="B50" s="23">
        <v>0</v>
      </c>
      <c r="C50" s="23">
        <v>0</v>
      </c>
      <c r="D50" s="23" t="s">
        <v>112</v>
      </c>
      <c r="E50" s="56">
        <v>7.7922960604289093</v>
      </c>
      <c r="F50" s="56">
        <v>6.29083171492905</v>
      </c>
      <c r="G50" s="56">
        <v>6.5480949998841629</v>
      </c>
      <c r="H50" s="56">
        <v>6.1355205680313354</v>
      </c>
      <c r="I50" s="56">
        <v>6.6383502587979635</v>
      </c>
      <c r="J50" s="56">
        <v>7.1961924995922324</v>
      </c>
      <c r="K50" s="56">
        <v>6.6103356950605399</v>
      </c>
      <c r="L50" s="56">
        <v>6.9794915034954119</v>
      </c>
      <c r="M50" s="90">
        <v>7.332308651687387</v>
      </c>
      <c r="N50" s="24"/>
    </row>
    <row r="51" spans="1:14" x14ac:dyDescent="0.35">
      <c r="A51" s="23" t="str">
        <f>B3&amp;C49&amp;D51</f>
        <v>DISTRIBUCION VOLUMEN X CRITERIO (Consumiciones).T.Alimentos TOTAL INGRestaurantes</v>
      </c>
      <c r="B51" s="23">
        <v>0</v>
      </c>
      <c r="C51" s="23">
        <v>0</v>
      </c>
      <c r="D51" s="24" t="s">
        <v>113</v>
      </c>
      <c r="E51" s="24">
        <v>22.782629709458629</v>
      </c>
      <c r="F51" s="24">
        <v>24.285262657786976</v>
      </c>
      <c r="G51" s="24">
        <v>24.837644034448996</v>
      </c>
      <c r="H51" s="24">
        <v>24.260882307726192</v>
      </c>
      <c r="I51" s="24">
        <v>23.742638506070833</v>
      </c>
      <c r="J51" s="24">
        <v>23.186439543802564</v>
      </c>
      <c r="K51" s="24">
        <v>24.377333968796243</v>
      </c>
      <c r="L51" s="24">
        <v>23.709463709731388</v>
      </c>
      <c r="M51" s="90">
        <v>23.915816121751785</v>
      </c>
      <c r="N51" s="24"/>
    </row>
    <row r="52" spans="1:14" x14ac:dyDescent="0.35">
      <c r="A52" s="23" t="str">
        <f>B3&amp;C49&amp;D52</f>
        <v>DISTRIBUCION VOLUMEN X CRITERIO (Consumiciones).T.Alimentos TOTAL INGRestaurantes Fast Food</v>
      </c>
      <c r="B52" s="23">
        <v>0</v>
      </c>
      <c r="C52" s="23">
        <v>0</v>
      </c>
      <c r="D52" s="23" t="s">
        <v>114</v>
      </c>
      <c r="E52" s="56">
        <v>15.734331715759527</v>
      </c>
      <c r="F52" s="56">
        <v>14.397471359900168</v>
      </c>
      <c r="G52" s="56">
        <v>16.276182328799681</v>
      </c>
      <c r="H52" s="56">
        <v>17.103807942405737</v>
      </c>
      <c r="I52" s="56">
        <v>16.348240740432139</v>
      </c>
      <c r="J52" s="56">
        <v>15.890160352597674</v>
      </c>
      <c r="K52" s="56">
        <v>16.918010633374386</v>
      </c>
      <c r="L52" s="56">
        <v>16.651507242885376</v>
      </c>
      <c r="M52" s="90">
        <v>15.471124003660464</v>
      </c>
      <c r="N52" s="24"/>
    </row>
    <row r="53" spans="1:14" x14ac:dyDescent="0.35">
      <c r="A53" s="23" t="str">
        <f>B3&amp;C49&amp;D53</f>
        <v>DISTRIBUCION VOLUMEN X CRITERIO (Consumiciones).T.Alimentos TOTAL INGBares/Cafeterias/Cervecerias</v>
      </c>
      <c r="B53" s="23">
        <v>0</v>
      </c>
      <c r="C53" s="23">
        <v>0</v>
      </c>
      <c r="D53" s="24" t="s">
        <v>115</v>
      </c>
      <c r="E53" s="24">
        <v>31.334498389237659</v>
      </c>
      <c r="F53" s="24">
        <v>33.445784151108747</v>
      </c>
      <c r="G53" s="24">
        <v>32.993985926260883</v>
      </c>
      <c r="H53" s="24">
        <v>32.553408017203481</v>
      </c>
      <c r="I53" s="24">
        <v>33.20267896720781</v>
      </c>
      <c r="J53" s="24">
        <v>32.750585661290913</v>
      </c>
      <c r="K53" s="24">
        <v>34.217385196529548</v>
      </c>
      <c r="L53" s="24">
        <v>34.432958139825381</v>
      </c>
      <c r="M53" s="90">
        <v>32.919548407757951</v>
      </c>
      <c r="N53" s="24"/>
    </row>
    <row r="54" spans="1:14" x14ac:dyDescent="0.35">
      <c r="A54" s="23" t="str">
        <f>B3&amp;C49&amp;D54</f>
        <v>DISTRIBUCION VOLUMEN X CRITERIO (Consumiciones).T.Alimentos TOTAL INGPanaderias/Pastelerias</v>
      </c>
      <c r="B54" s="23">
        <v>0</v>
      </c>
      <c r="C54" s="23">
        <v>0</v>
      </c>
      <c r="D54" s="23" t="s">
        <v>116</v>
      </c>
      <c r="E54" s="56">
        <v>4.187378837443605</v>
      </c>
      <c r="F54" s="56">
        <v>3.2725051469423767</v>
      </c>
      <c r="G54" s="56">
        <v>4.2984504471728533</v>
      </c>
      <c r="H54" s="56">
        <v>4.9697428737617244</v>
      </c>
      <c r="I54" s="56">
        <v>3.8486481847480838</v>
      </c>
      <c r="J54" s="56">
        <v>3.0544340877873561</v>
      </c>
      <c r="K54" s="56">
        <v>4.0988977936049791</v>
      </c>
      <c r="L54" s="56">
        <v>4.3259213655080728</v>
      </c>
      <c r="M54" s="90">
        <v>4.3890162464711437</v>
      </c>
      <c r="N54" s="24"/>
    </row>
    <row r="55" spans="1:14" x14ac:dyDescent="0.35">
      <c r="A55" s="23" t="str">
        <f>B3&amp;C49&amp;D55</f>
        <v>DISTRIBUCION VOLUMEN X CRITERIO (Consumiciones).T.Alimentos TOTAL INGTda.Alimentacion/Delicatesen</v>
      </c>
      <c r="B55" s="23">
        <v>0</v>
      </c>
      <c r="C55" s="23">
        <v>0</v>
      </c>
      <c r="D55" s="24" t="s">
        <v>117</v>
      </c>
      <c r="E55" s="24">
        <v>1.3924565147474044</v>
      </c>
      <c r="F55" s="24">
        <v>1.0506418644969928</v>
      </c>
      <c r="G55" s="24">
        <v>1.4455674414573809</v>
      </c>
      <c r="H55" s="24">
        <v>1.2102463920426707</v>
      </c>
      <c r="I55" s="24">
        <v>1.0277062134841572</v>
      </c>
      <c r="J55" s="24">
        <v>1.079428874938835</v>
      </c>
      <c r="K55" s="24">
        <v>0.9954925799937776</v>
      </c>
      <c r="L55" s="24">
        <v>1.0689901004233753</v>
      </c>
      <c r="M55" s="90">
        <v>1.0382802247990421</v>
      </c>
      <c r="N55" s="24"/>
    </row>
    <row r="56" spans="1:14" x14ac:dyDescent="0.35">
      <c r="A56" s="23" t="str">
        <f>B3&amp;C49&amp;D56</f>
        <v>DISTRIBUCION VOLUMEN X CRITERIO (Consumiciones).T.Alimentos TOTAL INGCanal Conveniencia/24h</v>
      </c>
      <c r="B56" s="23">
        <v>0</v>
      </c>
      <c r="C56" s="23">
        <v>0</v>
      </c>
      <c r="D56" s="23" t="s">
        <v>118</v>
      </c>
      <c r="E56" s="56">
        <v>8.0468587024700735</v>
      </c>
      <c r="F56" s="56">
        <v>6.1354351354279917</v>
      </c>
      <c r="G56" s="56">
        <v>7.1937031129202618</v>
      </c>
      <c r="H56" s="56">
        <v>7.3787283124747711</v>
      </c>
      <c r="I56" s="56">
        <v>6.4254501884742421</v>
      </c>
      <c r="J56" s="56">
        <v>5.3380118524342652</v>
      </c>
      <c r="K56" s="56">
        <v>5.7573861790264491</v>
      </c>
      <c r="L56" s="56">
        <v>6.0940401782726816</v>
      </c>
      <c r="M56" s="90">
        <v>5.8862358328185991</v>
      </c>
      <c r="N56" s="24"/>
    </row>
    <row r="57" spans="1:14" x14ac:dyDescent="0.35">
      <c r="A57" s="23" t="str">
        <f>B3&amp;C49&amp;D57</f>
        <v>DISTRIBUCION VOLUMEN X CRITERIO (Consumiciones).T.Alimentos TOTAL INGHoteles</v>
      </c>
      <c r="B57" s="23">
        <v>0</v>
      </c>
      <c r="C57" s="23">
        <v>0</v>
      </c>
      <c r="D57" s="24" t="s">
        <v>119</v>
      </c>
      <c r="E57" s="24">
        <v>0.34240462918704923</v>
      </c>
      <c r="F57" s="24">
        <v>0.97050852624196404</v>
      </c>
      <c r="G57" s="24">
        <v>0.56456535896958471</v>
      </c>
      <c r="H57" s="24">
        <v>0.32375502659725103</v>
      </c>
      <c r="I57" s="24">
        <v>0.72287379058195378</v>
      </c>
      <c r="J57" s="24">
        <v>0.73816444401161707</v>
      </c>
      <c r="K57" s="24">
        <v>0.70219544966039216</v>
      </c>
      <c r="L57" s="24">
        <v>0.68061405034998723</v>
      </c>
      <c r="M57" s="90">
        <v>0.80455462260141264</v>
      </c>
      <c r="N57" s="24"/>
    </row>
    <row r="58" spans="1:14" x14ac:dyDescent="0.35">
      <c r="A58" s="23" t="str">
        <f>B3&amp;C49&amp;D58</f>
        <v>DISTRIBUCION VOLUMEN X CRITERIO (Consumiciones).T.Alimentos TOTAL INGEstaciones de servicio</v>
      </c>
      <c r="B58" s="23">
        <v>0</v>
      </c>
      <c r="C58" s="23">
        <v>0</v>
      </c>
      <c r="D58" s="23" t="s">
        <v>120</v>
      </c>
      <c r="E58" s="56">
        <v>2.1271755953068445</v>
      </c>
      <c r="F58" s="56">
        <v>1.8209209365351344</v>
      </c>
      <c r="G58" s="56">
        <v>1.3094575149322183</v>
      </c>
      <c r="H58" s="56">
        <v>1.2100180431579393</v>
      </c>
      <c r="I58" s="56">
        <v>1.1493162601111182</v>
      </c>
      <c r="J58" s="56">
        <v>1.4313777035863799</v>
      </c>
      <c r="K58" s="56">
        <v>1.0837716504827593</v>
      </c>
      <c r="L58" s="56">
        <v>1.0984809347270368</v>
      </c>
      <c r="M58" s="90">
        <v>1.2654012777819557</v>
      </c>
      <c r="N58" s="24"/>
    </row>
    <row r="59" spans="1:14" x14ac:dyDescent="0.35">
      <c r="A59" s="23" t="str">
        <f>B3&amp;C49&amp;D59</f>
        <v>DISTRIBUCION VOLUMEN X CRITERIO (Consumiciones).T.Alimentos TOTAL INGMaquinas dispensadoras</v>
      </c>
      <c r="B59" s="23">
        <v>0</v>
      </c>
      <c r="C59" s="23">
        <v>0</v>
      </c>
      <c r="D59" s="24" t="s">
        <v>121</v>
      </c>
      <c r="E59" s="24">
        <v>0.33600511392611992</v>
      </c>
      <c r="F59" s="24">
        <v>0.30373842458910788</v>
      </c>
      <c r="G59" s="24">
        <v>0.26091135226134832</v>
      </c>
      <c r="H59" s="24">
        <v>0.2878176769007123</v>
      </c>
      <c r="I59" s="24">
        <v>0.25920215903826477</v>
      </c>
      <c r="J59" s="24">
        <v>0.29971076905796507</v>
      </c>
      <c r="K59" s="24">
        <v>0.33334275611065672</v>
      </c>
      <c r="L59" s="24">
        <v>0.44123738015891073</v>
      </c>
      <c r="M59" s="90">
        <v>0.34335172296078353</v>
      </c>
      <c r="N59" s="24"/>
    </row>
    <row r="60" spans="1:14" x14ac:dyDescent="0.35">
      <c r="A60" s="23" t="str">
        <f>B3&amp;C49&amp;D60</f>
        <v>DISTRIBUCION VOLUMEN X CRITERIO (Consumiciones).T.Alimentos TOTAL INGServicio en la empresa</v>
      </c>
      <c r="B60" s="23">
        <v>0</v>
      </c>
      <c r="C60" s="23">
        <v>0</v>
      </c>
      <c r="D60" s="23" t="s">
        <v>122</v>
      </c>
      <c r="E60" s="56">
        <v>1.8679130454869335</v>
      </c>
      <c r="F60" s="56">
        <v>0.90013860129385026</v>
      </c>
      <c r="G60" s="56">
        <v>1.5067223941659451</v>
      </c>
      <c r="H60" s="56">
        <v>1.3185898467455339</v>
      </c>
      <c r="I60" s="56">
        <v>1.0693063614639333</v>
      </c>
      <c r="J60" s="56">
        <v>0.77870278040494723</v>
      </c>
      <c r="K60" s="56">
        <v>0.92008421894512571</v>
      </c>
      <c r="L60" s="56">
        <v>1.1530263081583396</v>
      </c>
      <c r="M60" s="90">
        <v>1.2192508895549226</v>
      </c>
      <c r="N60" s="24"/>
    </row>
    <row r="61" spans="1:14" x14ac:dyDescent="0.35">
      <c r="A61" s="23" t="str">
        <f>B3&amp;C49&amp;D61</f>
        <v>DISTRIBUCION VOLUMEN X CRITERIO (Consumiciones).T.Alimentos TOTAL INGResto de canales</v>
      </c>
      <c r="B61" s="23">
        <v>0</v>
      </c>
      <c r="C61" s="23">
        <v>0</v>
      </c>
      <c r="D61" s="24" t="s">
        <v>123</v>
      </c>
      <c r="E61" s="24">
        <v>4.0560479550514676</v>
      </c>
      <c r="F61" s="24">
        <v>7.126749930639817</v>
      </c>
      <c r="G61" s="24">
        <v>2.764720065417746</v>
      </c>
      <c r="H61" s="24">
        <v>3.2475131098331165</v>
      </c>
      <c r="I61" s="24">
        <v>5.565555207454981</v>
      </c>
      <c r="J61" s="24">
        <v>8.2568115051898463</v>
      </c>
      <c r="K61" s="24">
        <v>3.9857356962671147</v>
      </c>
      <c r="L61" s="24">
        <v>3.3642910359534421</v>
      </c>
      <c r="M61" s="90">
        <v>5.415108449229673</v>
      </c>
      <c r="N61" s="24"/>
    </row>
    <row r="62" spans="1:14" x14ac:dyDescent="0.35">
      <c r="A62" s="23" t="str">
        <f>B3&amp;C49&amp;D62</f>
        <v>DISTRIBUCION VOLUMEN X CRITERIO (Consumiciones).T.Alimentos TOTAL INGEN LA CALLE</v>
      </c>
      <c r="B62" s="23">
        <v>0</v>
      </c>
      <c r="C62" s="23">
        <v>0</v>
      </c>
      <c r="D62" s="23" t="s">
        <v>124</v>
      </c>
      <c r="E62" s="56">
        <v>7.6262720402575095</v>
      </c>
      <c r="F62" s="56">
        <v>6.5282161989666809</v>
      </c>
      <c r="G62" s="56">
        <v>4.5577077360946534</v>
      </c>
      <c r="H62" s="56">
        <v>4.7005716813220504</v>
      </c>
      <c r="I62" s="56">
        <v>5.8906432787519041</v>
      </c>
      <c r="J62" s="56">
        <v>6.7104565857843674</v>
      </c>
      <c r="K62" s="56">
        <v>4.1169171315571971</v>
      </c>
      <c r="L62" s="56">
        <v>4.083570450276822</v>
      </c>
      <c r="M62" s="90">
        <v>5.1854397751671586</v>
      </c>
      <c r="N62" s="24"/>
    </row>
    <row r="63" spans="1:14" x14ac:dyDescent="0.35">
      <c r="A63" s="23" t="str">
        <f>B3&amp;C49&amp;D63</f>
        <v>DISTRIBUCION VOLUMEN X CRITERIO (Consumiciones).T.Alimentos TOTAL INGEN CASA DE OTROS</v>
      </c>
      <c r="B63" s="23">
        <v>0</v>
      </c>
      <c r="C63" s="23">
        <v>0</v>
      </c>
      <c r="D63" s="24" t="s">
        <v>125</v>
      </c>
      <c r="E63" s="24">
        <v>6.8433162691439069</v>
      </c>
      <c r="F63" s="24">
        <v>5.6765535192702243</v>
      </c>
      <c r="G63" s="24">
        <v>8.0894251321182775</v>
      </c>
      <c r="H63" s="24">
        <v>6.4297310247920363</v>
      </c>
      <c r="I63" s="24">
        <v>6.508172216463751</v>
      </c>
      <c r="J63" s="24">
        <v>6.0796332066516543</v>
      </c>
      <c r="K63" s="24">
        <v>8.1506271174316502</v>
      </c>
      <c r="L63" s="24">
        <v>6.9815954423580528</v>
      </c>
      <c r="M63" s="90">
        <v>5.8959624219553382</v>
      </c>
      <c r="N63" s="24"/>
    </row>
    <row r="64" spans="1:14" x14ac:dyDescent="0.35">
      <c r="A64" s="23" t="str">
        <f>B3&amp;C49&amp;D64</f>
        <v>DISTRIBUCION VOLUMEN X CRITERIO (Consumiciones).T.Alimentos TOTAL INGEN EL ESTABLECIMIENTO</v>
      </c>
      <c r="B64" s="23">
        <v>0</v>
      </c>
      <c r="C64" s="23">
        <v>0</v>
      </c>
      <c r="D64" s="23" t="s">
        <v>126</v>
      </c>
      <c r="E64" s="56">
        <v>56.048843502843937</v>
      </c>
      <c r="F64" s="56">
        <v>66.418775950532194</v>
      </c>
      <c r="G64" s="56">
        <v>62.5085182932009</v>
      </c>
      <c r="H64" s="56">
        <v>59.687081116895747</v>
      </c>
      <c r="I64" s="56">
        <v>63.575228052166196</v>
      </c>
      <c r="J64" s="56">
        <v>65.811062471135159</v>
      </c>
      <c r="K64" s="56">
        <v>64.639410708699145</v>
      </c>
      <c r="L64" s="56">
        <v>64.34866674696967</v>
      </c>
      <c r="M64" s="90">
        <v>66.038064754359468</v>
      </c>
      <c r="N64" s="24"/>
    </row>
    <row r="65" spans="1:14" x14ac:dyDescent="0.35">
      <c r="A65" s="23" t="str">
        <f>B3&amp;C49&amp;D65</f>
        <v>DISTRIBUCION VOLUMEN X CRITERIO (Consumiciones).T.Alimentos TOTAL INGEN EL TRABAJO</v>
      </c>
      <c r="B65" s="23">
        <v>0</v>
      </c>
      <c r="C65" s="23">
        <v>0</v>
      </c>
      <c r="D65" s="24" t="s">
        <v>127</v>
      </c>
      <c r="E65" s="24">
        <v>4.3136091204864444</v>
      </c>
      <c r="F65" s="24">
        <v>3.2292553514507292</v>
      </c>
      <c r="G65" s="24">
        <v>3.8078216422565689</v>
      </c>
      <c r="H65" s="24">
        <v>4.5664454799057479</v>
      </c>
      <c r="I65" s="24">
        <v>4.0134048346725955</v>
      </c>
      <c r="J65" s="24">
        <v>3.1677467768464682</v>
      </c>
      <c r="K65" s="24">
        <v>3.3772960478631124</v>
      </c>
      <c r="L65" s="24">
        <v>4.1185013673818087</v>
      </c>
      <c r="M65" s="90">
        <v>3.8348634551149723</v>
      </c>
      <c r="N65" s="24"/>
    </row>
    <row r="66" spans="1:14" x14ac:dyDescent="0.35">
      <c r="A66" s="23" t="str">
        <f>B3&amp;C49&amp;D66</f>
        <v>DISTRIBUCION VOLUMEN X CRITERIO (Consumiciones).T.Alimentos TOTAL INGEN COLEGIO/INSTITUTO/UNIV.</v>
      </c>
      <c r="B66" s="23">
        <v>0</v>
      </c>
      <c r="C66" s="23">
        <v>0</v>
      </c>
      <c r="D66" s="23" t="s">
        <v>128</v>
      </c>
      <c r="E66" s="56">
        <v>0.49700529694710338</v>
      </c>
      <c r="F66" s="56">
        <v>0.17275258121095141</v>
      </c>
      <c r="G66" s="56">
        <v>0.59932737446082274</v>
      </c>
      <c r="H66" s="56">
        <v>0.87187586810784179</v>
      </c>
      <c r="I66" s="56">
        <v>0.65915941487996632</v>
      </c>
      <c r="J66" s="56">
        <v>0.23316363445176069</v>
      </c>
      <c r="K66" s="56">
        <v>0.26903445547694621</v>
      </c>
      <c r="L66" s="56">
        <v>0.51205874611311131</v>
      </c>
      <c r="M66" s="90">
        <v>0.34998119914792009</v>
      </c>
      <c r="N66" s="24"/>
    </row>
    <row r="67" spans="1:14" x14ac:dyDescent="0.35">
      <c r="A67" s="23" t="str">
        <f>B3&amp;C49&amp;D67</f>
        <v>DISTRIBUCION VOLUMEN X CRITERIO (Consumiciones).T.Alimentos TOTAL INGEN MI CASA</v>
      </c>
      <c r="B67" s="23">
        <v>0</v>
      </c>
      <c r="C67" s="23">
        <v>0</v>
      </c>
      <c r="D67" s="24" t="s">
        <v>129</v>
      </c>
      <c r="E67" s="24">
        <v>22.015052143211253</v>
      </c>
      <c r="F67" s="24">
        <v>15.719649114868799</v>
      </c>
      <c r="G67" s="24">
        <v>18.384051249621383</v>
      </c>
      <c r="H67" s="24">
        <v>21.257555066693158</v>
      </c>
      <c r="I67" s="24">
        <v>17.017124326342067</v>
      </c>
      <c r="J67" s="24">
        <v>15.006802095176758</v>
      </c>
      <c r="K67" s="24">
        <v>17.276087662855325</v>
      </c>
      <c r="L67" s="24">
        <v>17.552774692060265</v>
      </c>
      <c r="M67" s="90">
        <v>16.308864622880257</v>
      </c>
      <c r="N67" s="24"/>
    </row>
    <row r="68" spans="1:14" x14ac:dyDescent="0.35">
      <c r="A68" s="23" t="str">
        <f>B3&amp;C49&amp;D68</f>
        <v>DISTRIBUCION VOLUMEN X CRITERIO (Consumiciones).T.Alimentos TOTAL INGEN M.TRANSP.(AVION,TREN,AUTOC,E</v>
      </c>
      <c r="B68" s="23">
        <v>0</v>
      </c>
      <c r="C68" s="23">
        <v>0</v>
      </c>
      <c r="D68" s="23" t="s">
        <v>130</v>
      </c>
      <c r="E68" s="56">
        <v>0.38218139689432939</v>
      </c>
      <c r="F68" s="56">
        <v>0.44144101288491921</v>
      </c>
      <c r="G68" s="56">
        <v>0.33731119678265503</v>
      </c>
      <c r="H68" s="56">
        <v>0.32309757959172297</v>
      </c>
      <c r="I68" s="56">
        <v>0.21270784659429878</v>
      </c>
      <c r="J68" s="56">
        <v>0.29978694535441097</v>
      </c>
      <c r="K68" s="56">
        <v>0.24800204083567398</v>
      </c>
      <c r="L68" s="56">
        <v>0.1580682664810775</v>
      </c>
      <c r="M68" s="90">
        <v>5.683424070329552E-2</v>
      </c>
      <c r="N68" s="24"/>
    </row>
    <row r="69" spans="1:14" x14ac:dyDescent="0.35">
      <c r="A69" s="23" t="str">
        <f>B3&amp;C49&amp;D69</f>
        <v>DISTRIBUCION VOLUMEN X CRITERIO (Consumiciones).T.Alimentos TOTAL INGEN OTRO LUGAR</v>
      </c>
      <c r="B69" s="23">
        <v>0</v>
      </c>
      <c r="C69" s="23">
        <v>0</v>
      </c>
      <c r="D69" s="24" t="s">
        <v>131</v>
      </c>
      <c r="E69" s="24">
        <v>2.2737140999010266</v>
      </c>
      <c r="F69" s="24">
        <v>1.8133800259341595</v>
      </c>
      <c r="G69" s="24">
        <v>1.7158378044898333</v>
      </c>
      <c r="H69" s="24">
        <v>2.1636623205460954</v>
      </c>
      <c r="I69" s="24">
        <v>2.1235272846044375</v>
      </c>
      <c r="J69" s="24">
        <v>2.6913509731745919</v>
      </c>
      <c r="K69" s="24">
        <v>1.9225904478893125</v>
      </c>
      <c r="L69" s="24">
        <v>2.2447876654576602</v>
      </c>
      <c r="M69" s="90">
        <v>2.3299942456717906</v>
      </c>
      <c r="N69" s="24"/>
    </row>
    <row r="70" spans="1:14" x14ac:dyDescent="0.35">
      <c r="A70" s="23" t="str">
        <f>B3&amp;C49&amp;D70</f>
        <v>DISTRIBUCION VOLUMEN X CRITERIO (Consumiciones).T.Alimentos TOTAL INGDESAYUNO</v>
      </c>
      <c r="B70" s="23">
        <v>0</v>
      </c>
      <c r="C70" s="23">
        <v>0</v>
      </c>
      <c r="D70" s="23" t="s">
        <v>132</v>
      </c>
      <c r="E70" s="56">
        <v>16.437816399746257</v>
      </c>
      <c r="F70" s="56">
        <v>15.23702726420812</v>
      </c>
      <c r="G70" s="56">
        <v>16.672361259720635</v>
      </c>
      <c r="H70" s="56">
        <v>16.803987654776044</v>
      </c>
      <c r="I70" s="56">
        <v>15.040302825280543</v>
      </c>
      <c r="J70" s="56">
        <v>14.78347709244337</v>
      </c>
      <c r="K70" s="56">
        <v>16.160893348237408</v>
      </c>
      <c r="L70" s="56">
        <v>16.655549161056609</v>
      </c>
      <c r="M70" s="90">
        <v>15.314751613282104</v>
      </c>
      <c r="N70" s="24"/>
    </row>
    <row r="71" spans="1:14" x14ac:dyDescent="0.35">
      <c r="A71" s="23" t="str">
        <f>B3&amp;C49&amp;D71</f>
        <v>DISTRIBUCION VOLUMEN X CRITERIO (Consumiciones).T.Alimentos TOTAL INGAPERITIVO/ANTES DE COMER</v>
      </c>
      <c r="B71" s="23">
        <v>0</v>
      </c>
      <c r="C71" s="23">
        <v>0</v>
      </c>
      <c r="D71" s="24" t="s">
        <v>133</v>
      </c>
      <c r="E71" s="24">
        <v>6.275456353049254</v>
      </c>
      <c r="F71" s="24">
        <v>5.7958625608613286</v>
      </c>
      <c r="G71" s="24">
        <v>5.6803419844813048</v>
      </c>
      <c r="H71" s="24">
        <v>5.4916756043379094</v>
      </c>
      <c r="I71" s="24">
        <v>5.4693566879193174</v>
      </c>
      <c r="J71" s="24">
        <v>5.0976813130284171</v>
      </c>
      <c r="K71" s="24">
        <v>5.2969579655074641</v>
      </c>
      <c r="L71" s="24">
        <v>5.1350464642138558</v>
      </c>
      <c r="M71" s="90">
        <v>5.5768988649355231</v>
      </c>
      <c r="N71" s="24"/>
    </row>
    <row r="72" spans="1:14" x14ac:dyDescent="0.35">
      <c r="A72" s="23" t="str">
        <f>B3&amp;C49&amp;D72</f>
        <v>DISTRIBUCION VOLUMEN X CRITERIO (Consumiciones).T.Alimentos TOTAL INGCOMIDA</v>
      </c>
      <c r="B72" s="23">
        <v>0</v>
      </c>
      <c r="C72" s="23">
        <v>0</v>
      </c>
      <c r="D72" s="23" t="s">
        <v>134</v>
      </c>
      <c r="E72" s="56">
        <v>43.061479058312621</v>
      </c>
      <c r="F72" s="56">
        <v>38.688723403495281</v>
      </c>
      <c r="G72" s="56">
        <v>41.256957714428886</v>
      </c>
      <c r="H72" s="56">
        <v>42.852922640971727</v>
      </c>
      <c r="I72" s="56">
        <v>41.665297409354061</v>
      </c>
      <c r="J72" s="56">
        <v>37.669459399228913</v>
      </c>
      <c r="K72" s="56">
        <v>42.448485705100971</v>
      </c>
      <c r="L72" s="56">
        <v>42.278071478601476</v>
      </c>
      <c r="M72" s="90">
        <v>42.10514619458079</v>
      </c>
      <c r="N72" s="24"/>
    </row>
    <row r="73" spans="1:14" x14ac:dyDescent="0.35">
      <c r="A73" s="23" t="str">
        <f>B3&amp;C49&amp;D73</f>
        <v>DISTRIBUCION VOLUMEN X CRITERIO (Consumiciones).T.Alimentos TOTAL INGTARDE/MERIENDA</v>
      </c>
      <c r="B73" s="23">
        <v>0</v>
      </c>
      <c r="C73" s="23">
        <v>0</v>
      </c>
      <c r="D73" s="24" t="s">
        <v>135</v>
      </c>
      <c r="E73" s="24">
        <v>10.069601280791504</v>
      </c>
      <c r="F73" s="24">
        <v>8.7598399178870689</v>
      </c>
      <c r="G73" s="24">
        <v>8.626759324645862</v>
      </c>
      <c r="H73" s="24">
        <v>8.8722163237088179</v>
      </c>
      <c r="I73" s="24">
        <v>9.9538479741102055</v>
      </c>
      <c r="J73" s="24">
        <v>8.8319096829930892</v>
      </c>
      <c r="K73" s="24">
        <v>8.7313724188987578</v>
      </c>
      <c r="L73" s="24">
        <v>9.4375131050051078</v>
      </c>
      <c r="M73" s="90">
        <v>10.068181606936291</v>
      </c>
      <c r="N73" s="24"/>
    </row>
    <row r="74" spans="1:14" x14ac:dyDescent="0.35">
      <c r="A74" s="23" t="str">
        <f>B3&amp;C49&amp;D74</f>
        <v>DISTRIBUCION VOLUMEN X CRITERIO (Consumiciones).T.Alimentos TOTAL INGANTES DE CENAR</v>
      </c>
      <c r="B74" s="23">
        <v>0</v>
      </c>
      <c r="C74" s="23">
        <v>0</v>
      </c>
      <c r="D74" s="23" t="s">
        <v>136</v>
      </c>
      <c r="E74" s="56">
        <v>1.849578074441564</v>
      </c>
      <c r="F74" s="56">
        <v>1.8639272271763319</v>
      </c>
      <c r="G74" s="56">
        <v>1.66680881698047</v>
      </c>
      <c r="H74" s="56">
        <v>1.4659441012718315</v>
      </c>
      <c r="I74" s="56">
        <v>1.6903031585683288</v>
      </c>
      <c r="J74" s="56">
        <v>2.10803172996668</v>
      </c>
      <c r="K74" s="56">
        <v>1.7308363547985923</v>
      </c>
      <c r="L74" s="56">
        <v>1.4630155564775531</v>
      </c>
      <c r="M74" s="90">
        <v>1.6843712952815355</v>
      </c>
      <c r="N74" s="24"/>
    </row>
    <row r="75" spans="1:14" x14ac:dyDescent="0.35">
      <c r="A75" s="23" t="str">
        <f>B3&amp;C49&amp;D75</f>
        <v>DISTRIBUCION VOLUMEN X CRITERIO (Consumiciones).T.Alimentos TOTAL INGCENA</v>
      </c>
      <c r="B75" s="23">
        <v>0</v>
      </c>
      <c r="C75" s="23">
        <v>0</v>
      </c>
      <c r="D75" s="24" t="s">
        <v>137</v>
      </c>
      <c r="E75" s="24">
        <v>19.045270151409881</v>
      </c>
      <c r="F75" s="24">
        <v>25.793682924534927</v>
      </c>
      <c r="G75" s="24">
        <v>23.257072693153528</v>
      </c>
      <c r="H75" s="24">
        <v>21.701513845224408</v>
      </c>
      <c r="I75" s="24">
        <v>22.774987418386157</v>
      </c>
      <c r="J75" s="24">
        <v>27.015275289186135</v>
      </c>
      <c r="K75" s="24">
        <v>22.885222815646522</v>
      </c>
      <c r="L75" s="24">
        <v>22.28783275559779</v>
      </c>
      <c r="M75" s="90">
        <v>22.062102805594119</v>
      </c>
      <c r="N75" s="24"/>
    </row>
    <row r="76" spans="1:14" x14ac:dyDescent="0.35">
      <c r="A76" s="23" t="str">
        <f>B3&amp;C49&amp;D76</f>
        <v>DISTRIBUCION VOLUMEN X CRITERIO (Consumiciones).T.Alimentos TOTAL INGDESPUES DE LA CENA</v>
      </c>
      <c r="B76" s="23">
        <v>0</v>
      </c>
      <c r="C76" s="23">
        <v>0</v>
      </c>
      <c r="D76" s="23" t="s">
        <v>138</v>
      </c>
      <c r="E76" s="56">
        <v>0.56223557465923446</v>
      </c>
      <c r="F76" s="56">
        <v>1.6082399898073276</v>
      </c>
      <c r="G76" s="56">
        <v>0.60280925630216398</v>
      </c>
      <c r="H76" s="56">
        <v>0.46452564115242467</v>
      </c>
      <c r="I76" s="56">
        <v>0.71692860309091089</v>
      </c>
      <c r="J76" s="56">
        <v>1.7788097259505458</v>
      </c>
      <c r="K76" s="56">
        <v>0.48871990133662674</v>
      </c>
      <c r="L76" s="56">
        <v>0.42965500934637813</v>
      </c>
      <c r="M76" s="90">
        <v>0.60693578220416966</v>
      </c>
      <c r="N76" s="24"/>
    </row>
    <row r="77" spans="1:14" x14ac:dyDescent="0.35">
      <c r="A77" s="23" t="str">
        <f>B3&amp;C49&amp;D77</f>
        <v>DISTRIBUCION VOLUMEN X CRITERIO (Consumiciones).T.Alimentos TOTAL INGDURANTE EL DIA</v>
      </c>
      <c r="B77" s="23">
        <v>0</v>
      </c>
      <c r="C77" s="23">
        <v>0</v>
      </c>
      <c r="D77" s="24" t="s">
        <v>139</v>
      </c>
      <c r="E77" s="24">
        <v>2.6985608864612449</v>
      </c>
      <c r="F77" s="24">
        <v>2.2526925444649382</v>
      </c>
      <c r="G77" s="24">
        <v>2.2368947850283973</v>
      </c>
      <c r="H77" s="24">
        <v>2.3472413386998316</v>
      </c>
      <c r="I77" s="24">
        <v>2.6889491769458171</v>
      </c>
      <c r="J77" s="24">
        <v>2.7153713011927119</v>
      </c>
      <c r="K77" s="24">
        <v>2.2574736557244663</v>
      </c>
      <c r="L77" s="24">
        <v>2.3133325303032333</v>
      </c>
      <c r="M77" s="90">
        <v>2.5816206249994718</v>
      </c>
      <c r="N77" s="24"/>
    </row>
    <row r="78" spans="1:14" x14ac:dyDescent="0.35">
      <c r="A78" s="23" t="str">
        <f>B3&amp;C49&amp;D78</f>
        <v>DISTRIBUCION VOLUMEN X CRITERIO (Consumiciones).T.Alimentos TOTAL INGCON AMIGOS</v>
      </c>
      <c r="B78" s="23">
        <v>0</v>
      </c>
      <c r="C78" s="23">
        <v>0</v>
      </c>
      <c r="D78" s="23" t="s">
        <v>140</v>
      </c>
      <c r="E78" s="56">
        <v>18.205701370169709</v>
      </c>
      <c r="F78" s="56">
        <v>19.700810531793159</v>
      </c>
      <c r="G78" s="56">
        <v>19.719717907421533</v>
      </c>
      <c r="H78" s="56">
        <v>17.978447101722235</v>
      </c>
      <c r="I78" s="56">
        <v>19.520265563706293</v>
      </c>
      <c r="J78" s="56">
        <v>19.24049543868286</v>
      </c>
      <c r="K78" s="56">
        <v>19.856658872765788</v>
      </c>
      <c r="L78" s="56">
        <v>20.469103416893077</v>
      </c>
      <c r="M78" s="90">
        <v>19.169112185740588</v>
      </c>
      <c r="N78" s="24"/>
    </row>
    <row r="79" spans="1:14" x14ac:dyDescent="0.35">
      <c r="A79" s="23" t="str">
        <f>B3&amp;C49&amp;D79</f>
        <v>DISTRIBUCION VOLUMEN X CRITERIO (Consumiciones).T.Alimentos TOTAL INGCON CLIENTES</v>
      </c>
      <c r="B79" s="23">
        <v>0</v>
      </c>
      <c r="C79" s="23">
        <v>0</v>
      </c>
      <c r="D79" s="24" t="s">
        <v>141</v>
      </c>
      <c r="E79" s="24">
        <v>1.3558229991630788</v>
      </c>
      <c r="F79" s="24">
        <v>0.9095007376589479</v>
      </c>
      <c r="G79" s="24">
        <v>0.54053111590284475</v>
      </c>
      <c r="H79" s="24">
        <v>0.37666148536454458</v>
      </c>
      <c r="I79" s="24">
        <v>0.31811310787525704</v>
      </c>
      <c r="J79" s="24">
        <v>0.31010814644250723</v>
      </c>
      <c r="K79" s="24">
        <v>0.24345256306725194</v>
      </c>
      <c r="L79" s="24">
        <v>0.23632649419364624</v>
      </c>
      <c r="M79" s="90">
        <v>0.31415116899050832</v>
      </c>
      <c r="N79" s="24"/>
    </row>
    <row r="80" spans="1:14" x14ac:dyDescent="0.35">
      <c r="A80" s="23" t="str">
        <f>B3&amp;C49&amp;D80</f>
        <v>DISTRIBUCION VOLUMEN X CRITERIO (Consumiciones).T.Alimentos TOTAL INGCON COMPAÑEROS DE TRABAJO</v>
      </c>
      <c r="B80" s="23">
        <v>0</v>
      </c>
      <c r="C80" s="23">
        <v>0</v>
      </c>
      <c r="D80" s="23" t="s">
        <v>142</v>
      </c>
      <c r="E80" s="56">
        <v>4.5276157341184877</v>
      </c>
      <c r="F80" s="56">
        <v>3.5225846283544429</v>
      </c>
      <c r="G80" s="56">
        <v>5.2237211405546269</v>
      </c>
      <c r="H80" s="56">
        <v>4.9790737126382112</v>
      </c>
      <c r="I80" s="56">
        <v>4.8769043230758458</v>
      </c>
      <c r="J80" s="56">
        <v>3.627785289192107</v>
      </c>
      <c r="K80" s="56">
        <v>5.6504267397736303</v>
      </c>
      <c r="L80" s="56">
        <v>5.5734045353355546</v>
      </c>
      <c r="M80" s="90">
        <v>5.5026300068359051</v>
      </c>
      <c r="N80" s="24"/>
    </row>
    <row r="81" spans="1:14" x14ac:dyDescent="0.35">
      <c r="A81" s="23" t="str">
        <f>B3&amp;C49&amp;D81</f>
        <v>DISTRIBUCION VOLUMEN X CRITERIO (Consumiciones).T.Alimentos TOTAL INGCON COMPAÑEROS DE CLASE</v>
      </c>
      <c r="B81" s="23">
        <v>0</v>
      </c>
      <c r="C81" s="23">
        <v>0</v>
      </c>
      <c r="D81" s="24" t="s">
        <v>143</v>
      </c>
      <c r="E81" s="24">
        <v>0.51679715055874709</v>
      </c>
      <c r="F81" s="24">
        <v>0.29797652827573556</v>
      </c>
      <c r="G81" s="24">
        <v>0.60710302522753345</v>
      </c>
      <c r="H81" s="24">
        <v>0.64706773960675446</v>
      </c>
      <c r="I81" s="24">
        <v>0.66453293049949835</v>
      </c>
      <c r="J81" s="24">
        <v>0.31175002942496155</v>
      </c>
      <c r="K81" s="24">
        <v>0.60687515136054282</v>
      </c>
      <c r="L81" s="24">
        <v>0.58844939348921044</v>
      </c>
      <c r="M81" s="90">
        <v>0.46501334649252152</v>
      </c>
      <c r="N81" s="24"/>
    </row>
    <row r="82" spans="1:14" x14ac:dyDescent="0.35">
      <c r="A82" s="23" t="str">
        <f>B3&amp;C49&amp;D82</f>
        <v>DISTRIBUCION VOLUMEN X CRITERIO (Consumiciones).T.Alimentos TOTAL INGCON FAMILIA</v>
      </c>
      <c r="B82" s="23">
        <v>0</v>
      </c>
      <c r="C82" s="23">
        <v>0</v>
      </c>
      <c r="D82" s="23" t="s">
        <v>144</v>
      </c>
      <c r="E82" s="56">
        <v>39.826778635232074</v>
      </c>
      <c r="F82" s="56">
        <v>43.127102387538265</v>
      </c>
      <c r="G82" s="56">
        <v>40.379936040939292</v>
      </c>
      <c r="H82" s="56">
        <v>41.200944321529612</v>
      </c>
      <c r="I82" s="56">
        <v>41.236214384034184</v>
      </c>
      <c r="J82" s="56">
        <v>43.885540782996735</v>
      </c>
      <c r="K82" s="56">
        <v>41.123459354361643</v>
      </c>
      <c r="L82" s="56">
        <v>37.196273940334862</v>
      </c>
      <c r="M82" s="90">
        <v>38.509206502644375</v>
      </c>
      <c r="N82" s="24"/>
    </row>
    <row r="83" spans="1:14" x14ac:dyDescent="0.35">
      <c r="A83" s="23" t="str">
        <f>B3&amp;C49&amp;D83</f>
        <v>DISTRIBUCION VOLUMEN X CRITERIO (Consumiciones).T.Alimentos TOTAL INGCON LA PAREJA</v>
      </c>
      <c r="B83" s="23">
        <v>0</v>
      </c>
      <c r="C83" s="23">
        <v>0</v>
      </c>
      <c r="D83" s="24" t="s">
        <v>145</v>
      </c>
      <c r="E83" s="24">
        <v>19.952343468194329</v>
      </c>
      <c r="F83" s="24">
        <v>19.825230198411798</v>
      </c>
      <c r="G83" s="24">
        <v>19.799430769507985</v>
      </c>
      <c r="H83" s="24">
        <v>20.156571817971777</v>
      </c>
      <c r="I83" s="24">
        <v>19.725912458630653</v>
      </c>
      <c r="J83" s="24">
        <v>19.840698933950073</v>
      </c>
      <c r="K83" s="24">
        <v>19.386180750127767</v>
      </c>
      <c r="L83" s="24">
        <v>20.868655504548272</v>
      </c>
      <c r="M83" s="90">
        <v>20.583958690514315</v>
      </c>
      <c r="N83" s="24"/>
    </row>
    <row r="84" spans="1:14" x14ac:dyDescent="0.35">
      <c r="A84" s="23" t="str">
        <f>B3&amp;C49&amp;D84</f>
        <v>DISTRIBUCION VOLUMEN X CRITERIO (Consumiciones).T.Alimentos TOTAL INGESTABA SOLO/A</v>
      </c>
      <c r="B84" s="23">
        <v>0</v>
      </c>
      <c r="C84" s="23">
        <v>0</v>
      </c>
      <c r="D84" s="23" t="s">
        <v>146</v>
      </c>
      <c r="E84" s="56">
        <v>15.017928948766562</v>
      </c>
      <c r="F84" s="56">
        <v>12.078346643741092</v>
      </c>
      <c r="G84" s="56">
        <v>13.253443140875538</v>
      </c>
      <c r="H84" s="56">
        <v>14.211256880808175</v>
      </c>
      <c r="I84" s="56">
        <v>13.019429011368446</v>
      </c>
      <c r="J84" s="56">
        <v>12.183535285159243</v>
      </c>
      <c r="K84" s="56">
        <v>12.469204324020582</v>
      </c>
      <c r="L84" s="56">
        <v>14.289795718065054</v>
      </c>
      <c r="M84" s="90">
        <v>14.656704890840984</v>
      </c>
      <c r="N84" s="24"/>
    </row>
    <row r="85" spans="1:14" x14ac:dyDescent="0.35">
      <c r="A85" s="23" t="str">
        <f>B3&amp;C49&amp;D85</f>
        <v>DISTRIBUCION VOLUMEN X CRITERIO (Consumiciones).T.Alimentos TOTAL INGOTROS</v>
      </c>
      <c r="B85" s="23">
        <v>0</v>
      </c>
      <c r="C85" s="23">
        <v>0</v>
      </c>
      <c r="D85" s="24" t="s">
        <v>147</v>
      </c>
      <c r="E85" s="24">
        <v>0.59700529694710336</v>
      </c>
      <c r="F85" s="24">
        <v>0.53844417666187605</v>
      </c>
      <c r="G85" s="24">
        <v>0.47612063499145812</v>
      </c>
      <c r="H85" s="24">
        <v>0.4499879981983812</v>
      </c>
      <c r="I85" s="24">
        <v>0.63859639182645034</v>
      </c>
      <c r="J85" s="24">
        <v>0.60010551163884185</v>
      </c>
      <c r="K85" s="24">
        <v>0.6637063920041989</v>
      </c>
      <c r="L85" s="24">
        <v>0.77800268568955755</v>
      </c>
      <c r="M85" s="90">
        <v>0.79922303894438063</v>
      </c>
      <c r="N85" s="24"/>
    </row>
    <row r="86" spans="1:14" x14ac:dyDescent="0.35">
      <c r="A86" s="23" t="str">
        <f>B3&amp;C49&amp;D86</f>
        <v>DISTRIBUCION VOLUMEN X CRITERIO (Consumiciones).T.Alimentos TOTAL INGESTAR TRABAJANDO</v>
      </c>
      <c r="B86" s="23">
        <v>0</v>
      </c>
      <c r="C86" s="23">
        <v>0</v>
      </c>
      <c r="D86" s="23" t="s">
        <v>148</v>
      </c>
      <c r="E86" s="56">
        <v>10.735326781300586</v>
      </c>
      <c r="F86" s="56">
        <v>7.442567981910388</v>
      </c>
      <c r="G86" s="56">
        <v>8.5192602234534291</v>
      </c>
      <c r="H86" s="56">
        <v>9.0041111789365225</v>
      </c>
      <c r="I86" s="56">
        <v>8.7662936065404384</v>
      </c>
      <c r="J86" s="56">
        <v>6.741644057741035</v>
      </c>
      <c r="K86" s="56">
        <v>8.0828331073877724</v>
      </c>
      <c r="L86" s="56">
        <v>9.4928686465819929</v>
      </c>
      <c r="M86" s="90">
        <v>9.5000325318114633</v>
      </c>
      <c r="N86" s="24"/>
    </row>
    <row r="87" spans="1:14" x14ac:dyDescent="0.35">
      <c r="A87" s="23" t="str">
        <f>B3&amp;C49&amp;D87</f>
        <v>DISTRIBUCION VOLUMEN X CRITERIO (Consumiciones).T.Alimentos TOTAL INGCOMIDA DE NEGOCIOS</v>
      </c>
      <c r="B87" s="23">
        <v>0</v>
      </c>
      <c r="C87" s="23">
        <v>0</v>
      </c>
      <c r="D87" s="24" t="s">
        <v>149</v>
      </c>
      <c r="E87" s="24">
        <v>0.31109888996885088</v>
      </c>
      <c r="F87" s="24">
        <v>0.28709281404683629</v>
      </c>
      <c r="G87" s="24">
        <v>0.50121482745039825</v>
      </c>
      <c r="H87" s="24">
        <v>0.23887828554938131</v>
      </c>
      <c r="I87" s="24">
        <v>0.2936442019590656</v>
      </c>
      <c r="J87" s="24">
        <v>0.22362606340616187</v>
      </c>
      <c r="K87" s="24">
        <v>0.6050944188142986</v>
      </c>
      <c r="L87" s="24">
        <v>0.23071126160490027</v>
      </c>
      <c r="M87" s="90">
        <v>0.29466613489125498</v>
      </c>
      <c r="N87" s="24"/>
    </row>
    <row r="88" spans="1:14" x14ac:dyDescent="0.35">
      <c r="A88" s="23" t="str">
        <f>B3&amp;C49&amp;D88</f>
        <v>DISTRIBUCION VOLUMEN X CRITERIO (Consumiciones).T.Alimentos TOTAL INGPOR PLACER/RELAX</v>
      </c>
      <c r="B88" s="23">
        <v>0</v>
      </c>
      <c r="C88" s="23">
        <v>0</v>
      </c>
      <c r="D88" s="23" t="s">
        <v>150</v>
      </c>
      <c r="E88" s="56">
        <v>17.749934698823868</v>
      </c>
      <c r="F88" s="56">
        <v>21.946979051438465</v>
      </c>
      <c r="G88" s="56">
        <v>17.743739880370644</v>
      </c>
      <c r="H88" s="56">
        <v>17.289103173240385</v>
      </c>
      <c r="I88" s="56">
        <v>19.200159311560753</v>
      </c>
      <c r="J88" s="56">
        <v>22.061396302551938</v>
      </c>
      <c r="K88" s="56">
        <v>17.569121673623147</v>
      </c>
      <c r="L88" s="56">
        <v>18.12829744234913</v>
      </c>
      <c r="M88" s="90">
        <v>18.847503542587521</v>
      </c>
      <c r="N88" s="24"/>
    </row>
    <row r="89" spans="1:14" x14ac:dyDescent="0.35">
      <c r="A89" s="23" t="str">
        <f>B3&amp;C49&amp;D89</f>
        <v>DISTRIBUCION VOLUMEN X CRITERIO (Consumiciones).T.Alimentos TOTAL INGTENER HAMBRE/SIN PLANIFICAR</v>
      </c>
      <c r="B89" s="23">
        <v>0</v>
      </c>
      <c r="C89" s="23">
        <v>0</v>
      </c>
      <c r="D89" s="24" t="s">
        <v>151</v>
      </c>
      <c r="E89" s="24">
        <v>27.185466001631191</v>
      </c>
      <c r="F89" s="24">
        <v>27.717645111625245</v>
      </c>
      <c r="G89" s="24">
        <v>27.398511969371043</v>
      </c>
      <c r="H89" s="24">
        <v>29.064803435661808</v>
      </c>
      <c r="I89" s="24">
        <v>26.243971657206849</v>
      </c>
      <c r="J89" s="24">
        <v>25.956920661341698</v>
      </c>
      <c r="K89" s="24">
        <v>24.898574431466102</v>
      </c>
      <c r="L89" s="24">
        <v>25.289362974066588</v>
      </c>
      <c r="M89" s="90">
        <v>25.639283894556375</v>
      </c>
      <c r="N89" s="24"/>
    </row>
    <row r="90" spans="1:14" x14ac:dyDescent="0.35">
      <c r="A90" s="23" t="str">
        <f>B3&amp;C49&amp;D90</f>
        <v>DISTRIBUCION VOLUMEN X CRITERIO (Consumiciones).T.Alimentos TOTAL INGESTAR DE COMPRAS</v>
      </c>
      <c r="B90" s="23">
        <v>0</v>
      </c>
      <c r="C90" s="23">
        <v>0</v>
      </c>
      <c r="D90" s="23" t="s">
        <v>152</v>
      </c>
      <c r="E90" s="56">
        <v>3.3189416056448651</v>
      </c>
      <c r="F90" s="56">
        <v>3.1443989716831844</v>
      </c>
      <c r="G90" s="56">
        <v>3.7352168678937354</v>
      </c>
      <c r="H90" s="56">
        <v>3.4884769219289549</v>
      </c>
      <c r="I90" s="56">
        <v>2.8988088294599734</v>
      </c>
      <c r="J90" s="56">
        <v>3.0557568667703459</v>
      </c>
      <c r="K90" s="56">
        <v>3.3902313952576431</v>
      </c>
      <c r="L90" s="56">
        <v>3.8667683838126981</v>
      </c>
      <c r="M90" s="90">
        <v>2.8017410011517105</v>
      </c>
      <c r="N90" s="24"/>
    </row>
    <row r="91" spans="1:14" x14ac:dyDescent="0.35">
      <c r="A91" s="23" t="str">
        <f>B3&amp;C49&amp;D91</f>
        <v>DISTRIBUCION VOLUMEN X CRITERIO (Consumiciones).T.Alimentos TOTAL INGNO COCINAR EN CASA</v>
      </c>
      <c r="B91" s="23">
        <v>0</v>
      </c>
      <c r="C91" s="23">
        <v>0</v>
      </c>
      <c r="D91" s="24" t="s">
        <v>153</v>
      </c>
      <c r="E91" s="24">
        <v>11.920405418131871</v>
      </c>
      <c r="F91" s="24">
        <v>9.6680772880823138</v>
      </c>
      <c r="G91" s="24">
        <v>10.371638695660755</v>
      </c>
      <c r="H91" s="24">
        <v>11.394375605147019</v>
      </c>
      <c r="I91" s="24">
        <v>9.9684876400225306</v>
      </c>
      <c r="J91" s="24">
        <v>8.9929613102084005</v>
      </c>
      <c r="K91" s="24">
        <v>9.6169468650161285</v>
      </c>
      <c r="L91" s="24">
        <v>9.7733759831542137</v>
      </c>
      <c r="M91" s="90">
        <v>9.3363087970243104</v>
      </c>
      <c r="N91" s="24"/>
    </row>
    <row r="92" spans="1:14" x14ac:dyDescent="0.35">
      <c r="A92" s="23" t="str">
        <f>B3&amp;C49&amp;D92</f>
        <v>DISTRIBUCION VOLUMEN X CRITERIO (Consumiciones).T.Alimentos TOTAL INGCELEBRACION/FIESTA/SALIR TOMAR</v>
      </c>
      <c r="B92" s="23">
        <v>0</v>
      </c>
      <c r="C92" s="23">
        <v>0</v>
      </c>
      <c r="D92" s="23" t="s">
        <v>154</v>
      </c>
      <c r="E92" s="56">
        <v>22.109938750162144</v>
      </c>
      <c r="F92" s="56">
        <v>23.252641342956043</v>
      </c>
      <c r="G92" s="56">
        <v>24.650202971771005</v>
      </c>
      <c r="H92" s="56">
        <v>22.861490219205937</v>
      </c>
      <c r="I92" s="56">
        <v>25.679157181851814</v>
      </c>
      <c r="J92" s="56">
        <v>25.998521881118375</v>
      </c>
      <c r="K92" s="56">
        <v>28.672732866848399</v>
      </c>
      <c r="L92" s="56">
        <v>26.038563289925094</v>
      </c>
      <c r="M92" s="90">
        <v>26.703800814055771</v>
      </c>
      <c r="N92" s="24"/>
    </row>
    <row r="93" spans="1:14" x14ac:dyDescent="0.35">
      <c r="A93" s="23" t="str">
        <f>B3&amp;C49&amp;D93</f>
        <v>DISTRIBUCION VOLUMEN X CRITERIO (Consumiciones).T.Alimentos TOTAL INGVIENDO DEPORTES</v>
      </c>
      <c r="B93" s="23">
        <v>0</v>
      </c>
      <c r="C93" s="23">
        <v>0</v>
      </c>
      <c r="D93" s="24" t="s">
        <v>155</v>
      </c>
      <c r="E93" s="24">
        <v>0.6158619666404278</v>
      </c>
      <c r="F93" s="24">
        <v>0.57288409764484971</v>
      </c>
      <c r="G93" s="24">
        <v>0.72580714635676191</v>
      </c>
      <c r="H93" s="24">
        <v>0.74271706404467008</v>
      </c>
      <c r="I93" s="24">
        <v>0.83601574451491623</v>
      </c>
      <c r="J93" s="24">
        <v>0.48162693450451649</v>
      </c>
      <c r="K93" s="24">
        <v>0.95321418691055571</v>
      </c>
      <c r="L93" s="24">
        <v>0.62425936087726575</v>
      </c>
      <c r="M93" s="90">
        <v>0.55976735952383572</v>
      </c>
      <c r="N93" s="24"/>
    </row>
    <row r="94" spans="1:14" x14ac:dyDescent="0.35">
      <c r="A94" s="23" t="str">
        <f>B3&amp;C49&amp;D94</f>
        <v>DISTRIBUCION VOLUMEN X CRITERIO (Consumiciones).T.Alimentos TOTAL INGOTROS MOTIVOS</v>
      </c>
      <c r="B94" s="23">
        <v>0</v>
      </c>
      <c r="C94" s="23">
        <v>0</v>
      </c>
      <c r="D94" s="23" t="s">
        <v>156</v>
      </c>
      <c r="E94" s="56">
        <v>6.0530138936026168</v>
      </c>
      <c r="F94" s="56">
        <v>5.9677085181449812</v>
      </c>
      <c r="G94" s="56">
        <v>6.3544107640679472</v>
      </c>
      <c r="H94" s="56">
        <v>5.916071895736259</v>
      </c>
      <c r="I94" s="56">
        <v>6.1134228322129314</v>
      </c>
      <c r="J94" s="56">
        <v>6.4875677296894585</v>
      </c>
      <c r="K94" s="56">
        <v>6.2112195975382418</v>
      </c>
      <c r="L94" s="56">
        <v>6.5558163916288574</v>
      </c>
      <c r="M94" s="90">
        <v>6.3168894180354664</v>
      </c>
      <c r="N94" s="24"/>
    </row>
    <row r="95" spans="1:14" x14ac:dyDescent="0.35">
      <c r="A95" s="23" t="str">
        <f>B3&amp;C95&amp;D95</f>
        <v>DISTRIBUCION VOLUMEN X CRITERIO (Consumiciones)Total BebidasT.ESPAÑA</v>
      </c>
      <c r="B95" s="23">
        <v>0</v>
      </c>
      <c r="C95" s="23" t="s">
        <v>56</v>
      </c>
      <c r="D95" s="24" t="s">
        <v>49</v>
      </c>
      <c r="E95" s="24">
        <v>100</v>
      </c>
      <c r="F95" s="24">
        <v>100</v>
      </c>
      <c r="G95" s="24">
        <v>100</v>
      </c>
      <c r="H95" s="24">
        <v>100</v>
      </c>
      <c r="I95" s="24">
        <v>100</v>
      </c>
      <c r="J95" s="24">
        <v>100</v>
      </c>
      <c r="K95" s="24">
        <v>100</v>
      </c>
      <c r="L95" s="24">
        <v>100</v>
      </c>
      <c r="M95" s="90">
        <v>100</v>
      </c>
      <c r="N95" s="24"/>
    </row>
    <row r="96" spans="1:14" x14ac:dyDescent="0.35">
      <c r="A96" s="23" t="str">
        <f>B3&amp;C95&amp;D96</f>
        <v>DISTRIBUCION VOLUMEN X CRITERIO (Consumiciones)Total BebidasHiper+Super+Discount+G.A</v>
      </c>
      <c r="B96" s="23">
        <v>0</v>
      </c>
      <c r="C96" s="23">
        <v>0</v>
      </c>
      <c r="D96" s="23" t="s">
        <v>112</v>
      </c>
      <c r="E96" s="56">
        <v>4.7316810565558489</v>
      </c>
      <c r="F96" s="56">
        <v>5.3492263232204289</v>
      </c>
      <c r="G96" s="56">
        <v>4.4019336655109225</v>
      </c>
      <c r="H96" s="56">
        <v>4.0479040602501213</v>
      </c>
      <c r="I96" s="56">
        <v>4.3441228906791283</v>
      </c>
      <c r="J96" s="56">
        <v>5.1936171220228236</v>
      </c>
      <c r="K96" s="56">
        <v>4.29948164313081</v>
      </c>
      <c r="L96" s="56">
        <v>3.7111369005309696</v>
      </c>
      <c r="M96" s="90">
        <v>4.3921048222888466</v>
      </c>
      <c r="N96" s="24"/>
    </row>
    <row r="97" spans="1:14" x14ac:dyDescent="0.35">
      <c r="A97" s="23" t="str">
        <f>B3&amp;C95&amp;D97</f>
        <v>DISTRIBUCION VOLUMEN X CRITERIO (Consumiciones)Total BebidasRestaurantes</v>
      </c>
      <c r="B97" s="23">
        <v>0</v>
      </c>
      <c r="C97" s="23">
        <v>0</v>
      </c>
      <c r="D97" s="24" t="s">
        <v>113</v>
      </c>
      <c r="E97" s="24">
        <v>10.704771707736741</v>
      </c>
      <c r="F97" s="24">
        <v>12.253588294040455</v>
      </c>
      <c r="G97" s="24">
        <v>12.087673460544327</v>
      </c>
      <c r="H97" s="24">
        <v>11.005009659273481</v>
      </c>
      <c r="I97" s="24">
        <v>11.601237255657951</v>
      </c>
      <c r="J97" s="24">
        <v>11.326973238604431</v>
      </c>
      <c r="K97" s="24">
        <v>11.477472822452237</v>
      </c>
      <c r="L97" s="24">
        <v>11.092836194625001</v>
      </c>
      <c r="M97" s="90">
        <v>11.648713710038184</v>
      </c>
      <c r="N97" s="24"/>
    </row>
    <row r="98" spans="1:14" x14ac:dyDescent="0.35">
      <c r="A98" s="23" t="str">
        <f>B3&amp;C95&amp;D98</f>
        <v>DISTRIBUCION VOLUMEN X CRITERIO (Consumiciones)Total BebidasRestaurantes Fast Food</v>
      </c>
      <c r="B98" s="23">
        <v>0</v>
      </c>
      <c r="C98" s="23">
        <v>0</v>
      </c>
      <c r="D98" s="23" t="s">
        <v>114</v>
      </c>
      <c r="E98" s="56">
        <v>4.3502798603002928</v>
      </c>
      <c r="F98" s="56">
        <v>4.2525275455717635</v>
      </c>
      <c r="G98" s="56">
        <v>4.5369926425524483</v>
      </c>
      <c r="H98" s="56">
        <v>4.9593949178155201</v>
      </c>
      <c r="I98" s="56">
        <v>4.7528747061227925</v>
      </c>
      <c r="J98" s="56">
        <v>4.8261384247030792</v>
      </c>
      <c r="K98" s="56">
        <v>5.1281276549222525</v>
      </c>
      <c r="L98" s="56">
        <v>4.8256590753032009</v>
      </c>
      <c r="M98" s="90">
        <v>4.5769297051527857</v>
      </c>
      <c r="N98" s="24"/>
    </row>
    <row r="99" spans="1:14" x14ac:dyDescent="0.35">
      <c r="A99" s="23" t="str">
        <f>B3&amp;C95&amp;D99</f>
        <v>DISTRIBUCION VOLUMEN X CRITERIO (Consumiciones)Total BebidasBares/Cafeterias/Cervecerias</v>
      </c>
      <c r="B99" s="23">
        <v>0</v>
      </c>
      <c r="C99" s="23">
        <v>0</v>
      </c>
      <c r="D99" s="24" t="s">
        <v>115</v>
      </c>
      <c r="E99" s="24">
        <v>63.821258116716848</v>
      </c>
      <c r="F99" s="24">
        <v>60.75769614251756</v>
      </c>
      <c r="G99" s="24">
        <v>63.907304316178539</v>
      </c>
      <c r="H99" s="24">
        <v>64.122716004454745</v>
      </c>
      <c r="I99" s="24">
        <v>62.975037468438103</v>
      </c>
      <c r="J99" s="24">
        <v>60.541815838612258</v>
      </c>
      <c r="K99" s="24">
        <v>63.981801624514667</v>
      </c>
      <c r="L99" s="24">
        <v>64.20511100566668</v>
      </c>
      <c r="M99" s="90">
        <v>62.757067344153349</v>
      </c>
      <c r="N99" s="24"/>
    </row>
    <row r="100" spans="1:14" x14ac:dyDescent="0.35">
      <c r="A100" s="23" t="str">
        <f>B3&amp;C95&amp;D100</f>
        <v>DISTRIBUCION VOLUMEN X CRITERIO (Consumiciones)Total BebidasPanaderias/Pastelerias</v>
      </c>
      <c r="B100" s="23">
        <v>0</v>
      </c>
      <c r="C100" s="23">
        <v>0</v>
      </c>
      <c r="D100" s="23" t="s">
        <v>116</v>
      </c>
      <c r="E100" s="56">
        <v>2.010791136647617</v>
      </c>
      <c r="F100" s="56">
        <v>1.5127248986817812</v>
      </c>
      <c r="G100" s="56">
        <v>1.8532302109978898</v>
      </c>
      <c r="H100" s="56">
        <v>2.0656888668646269</v>
      </c>
      <c r="I100" s="56">
        <v>1.6586832561739582</v>
      </c>
      <c r="J100" s="56">
        <v>1.4325077150803829</v>
      </c>
      <c r="K100" s="56">
        <v>1.7249361597127935</v>
      </c>
      <c r="L100" s="56">
        <v>2.0315431283582619</v>
      </c>
      <c r="M100" s="90">
        <v>1.7558700133483769</v>
      </c>
      <c r="N100" s="24"/>
    </row>
    <row r="101" spans="1:14" x14ac:dyDescent="0.35">
      <c r="A101" s="23" t="str">
        <f>B3&amp;C95&amp;D101</f>
        <v>DISTRIBUCION VOLUMEN X CRITERIO (Consumiciones)Total BebidasTda.Alimentacion/Delicatesen</v>
      </c>
      <c r="B101" s="23">
        <v>0</v>
      </c>
      <c r="C101" s="23">
        <v>0</v>
      </c>
      <c r="D101" s="24" t="s">
        <v>117</v>
      </c>
      <c r="E101" s="24">
        <v>1.2501158616522254</v>
      </c>
      <c r="F101" s="24">
        <v>1.4494621539808281</v>
      </c>
      <c r="G101" s="24">
        <v>1.5509942504916021</v>
      </c>
      <c r="H101" s="24">
        <v>1.2804292924404732</v>
      </c>
      <c r="I101" s="24">
        <v>1.0289398388784687</v>
      </c>
      <c r="J101" s="24">
        <v>1.2694795743375529</v>
      </c>
      <c r="K101" s="24">
        <v>0.90092708129108545</v>
      </c>
      <c r="L101" s="24">
        <v>0.89722979707029649</v>
      </c>
      <c r="M101" s="90">
        <v>0.92041593134502764</v>
      </c>
      <c r="N101" s="24"/>
    </row>
    <row r="102" spans="1:14" x14ac:dyDescent="0.35">
      <c r="A102" s="23" t="str">
        <f>B3&amp;C95&amp;D102</f>
        <v>DISTRIBUCION VOLUMEN X CRITERIO (Consumiciones)Total BebidasCanal Conveniencia/24h</v>
      </c>
      <c r="B102" s="23">
        <v>0</v>
      </c>
      <c r="C102" s="23">
        <v>0</v>
      </c>
      <c r="D102" s="23" t="s">
        <v>118</v>
      </c>
      <c r="E102" s="56">
        <v>1.2201204961183145</v>
      </c>
      <c r="F102" s="56">
        <v>1.157552994552538</v>
      </c>
      <c r="G102" s="56">
        <v>1.0765840361220307</v>
      </c>
      <c r="H102" s="56">
        <v>0.98784622075279105</v>
      </c>
      <c r="I102" s="56">
        <v>1.0546120241073524</v>
      </c>
      <c r="J102" s="56">
        <v>1.0166662206090951</v>
      </c>
      <c r="K102" s="56">
        <v>1.1020033726483229</v>
      </c>
      <c r="L102" s="56">
        <v>0.96541295784954351</v>
      </c>
      <c r="M102" s="90">
        <v>1.0178008383717503</v>
      </c>
      <c r="N102" s="24"/>
    </row>
    <row r="103" spans="1:14" x14ac:dyDescent="0.35">
      <c r="A103" s="23" t="str">
        <f>B3&amp;C95&amp;D103</f>
        <v>DISTRIBUCION VOLUMEN X CRITERIO (Consumiciones)Total BebidasHoteles</v>
      </c>
      <c r="B103" s="23">
        <v>0</v>
      </c>
      <c r="C103" s="23">
        <v>0</v>
      </c>
      <c r="D103" s="24" t="s">
        <v>119</v>
      </c>
      <c r="E103" s="24">
        <v>0.2901344763309367</v>
      </c>
      <c r="F103" s="24">
        <v>0.80376847429420206</v>
      </c>
      <c r="G103" s="24">
        <v>0.40789679489403241</v>
      </c>
      <c r="H103" s="24">
        <v>0.27300242740059077</v>
      </c>
      <c r="I103" s="24">
        <v>0.60494148546050663</v>
      </c>
      <c r="J103" s="24">
        <v>0.672899943796746</v>
      </c>
      <c r="K103" s="24">
        <v>0.46825313063240515</v>
      </c>
      <c r="L103" s="24">
        <v>0.44921091362513488</v>
      </c>
      <c r="M103" s="90">
        <v>0.46350933215481716</v>
      </c>
      <c r="N103" s="24"/>
    </row>
    <row r="104" spans="1:14" x14ac:dyDescent="0.35">
      <c r="A104" s="23" t="str">
        <f>B3&amp;C95&amp;D104</f>
        <v>DISTRIBUCION VOLUMEN X CRITERIO (Consumiciones)Total BebidasEstaciones de servicio</v>
      </c>
      <c r="B104" s="23">
        <v>0</v>
      </c>
      <c r="C104" s="23">
        <v>0</v>
      </c>
      <c r="D104" s="23" t="s">
        <v>120</v>
      </c>
      <c r="E104" s="56">
        <v>1.7965603812040394</v>
      </c>
      <c r="F104" s="56">
        <v>1.9581918933992699</v>
      </c>
      <c r="G104" s="56">
        <v>1.4542288130280805</v>
      </c>
      <c r="H104" s="56">
        <v>1.332572592956796</v>
      </c>
      <c r="I104" s="56">
        <v>1.6741483721159449</v>
      </c>
      <c r="J104" s="56">
        <v>1.901897940655128</v>
      </c>
      <c r="K104" s="56">
        <v>1.5149359703754195</v>
      </c>
      <c r="L104" s="56">
        <v>1.506983787601895</v>
      </c>
      <c r="M104" s="90">
        <v>1.6690341071148713</v>
      </c>
      <c r="N104" s="24"/>
    </row>
    <row r="105" spans="1:14" x14ac:dyDescent="0.35">
      <c r="A105" s="23" t="str">
        <f>B3&amp;C95&amp;D105</f>
        <v>DISTRIBUCION VOLUMEN X CRITERIO (Consumiciones)Total BebidasMaquinas dispensadoras</v>
      </c>
      <c r="B105" s="23">
        <v>0</v>
      </c>
      <c r="C105" s="23">
        <v>0</v>
      </c>
      <c r="D105" s="24" t="s">
        <v>121</v>
      </c>
      <c r="E105" s="24">
        <v>4.3271139310514348</v>
      </c>
      <c r="F105" s="24">
        <v>3.5132385328517639</v>
      </c>
      <c r="G105" s="24">
        <v>4.0175144863632521</v>
      </c>
      <c r="H105" s="24">
        <v>4.826914465423414</v>
      </c>
      <c r="I105" s="24">
        <v>4.3446615085358475</v>
      </c>
      <c r="J105" s="24">
        <v>3.6647515013268497</v>
      </c>
      <c r="K105" s="24">
        <v>4.3114190591886956</v>
      </c>
      <c r="L105" s="24">
        <v>5.1076104832086102</v>
      </c>
      <c r="M105" s="90">
        <v>4.4520476218212037</v>
      </c>
      <c r="N105" s="24"/>
    </row>
    <row r="106" spans="1:14" x14ac:dyDescent="0.35">
      <c r="A106" s="23" t="str">
        <f>B3&amp;C95&amp;D106</f>
        <v>DISTRIBUCION VOLUMEN X CRITERIO (Consumiciones)Total BebidasServicio en la empresa</v>
      </c>
      <c r="B106" s="23">
        <v>0</v>
      </c>
      <c r="C106" s="23">
        <v>0</v>
      </c>
      <c r="D106" s="23" t="s">
        <v>122</v>
      </c>
      <c r="E106" s="56">
        <v>2.0476556258833649</v>
      </c>
      <c r="F106" s="56">
        <v>1.3753416402160039</v>
      </c>
      <c r="G106" s="56">
        <v>1.4980533711643318</v>
      </c>
      <c r="H106" s="56">
        <v>1.7749524779230432</v>
      </c>
      <c r="I106" s="56">
        <v>1.581261432584351</v>
      </c>
      <c r="J106" s="56">
        <v>1.4037180614200688</v>
      </c>
      <c r="K106" s="56">
        <v>1.4838999101563621</v>
      </c>
      <c r="L106" s="56">
        <v>1.7811519994105276</v>
      </c>
      <c r="M106" s="90">
        <v>1.5638401293165307</v>
      </c>
      <c r="N106" s="24"/>
    </row>
    <row r="107" spans="1:14" x14ac:dyDescent="0.35">
      <c r="A107" s="23" t="str">
        <f>B3&amp;C95&amp;D107</f>
        <v>DISTRIBUCION VOLUMEN X CRITERIO (Consumiciones)Total BebidasResto de canales</v>
      </c>
      <c r="B107" s="23">
        <v>0</v>
      </c>
      <c r="C107" s="23">
        <v>0</v>
      </c>
      <c r="D107" s="24" t="s">
        <v>123</v>
      </c>
      <c r="E107" s="24">
        <v>3.4495361693193227</v>
      </c>
      <c r="F107" s="24">
        <v>5.616667224668813</v>
      </c>
      <c r="G107" s="24">
        <v>3.2075890832981866</v>
      </c>
      <c r="H107" s="24">
        <v>3.3235843712051705</v>
      </c>
      <c r="I107" s="24">
        <v>4.3794861388520889</v>
      </c>
      <c r="J107" s="24">
        <v>6.7495331835952372</v>
      </c>
      <c r="K107" s="24">
        <v>3.6067700937342155</v>
      </c>
      <c r="L107" s="24">
        <v>3.4261212521970239</v>
      </c>
      <c r="M107" s="90">
        <v>4.7826742509626987</v>
      </c>
      <c r="N107" s="24"/>
    </row>
    <row r="108" spans="1:14" x14ac:dyDescent="0.35">
      <c r="A108" s="23" t="str">
        <f>B3&amp;C95&amp;D108</f>
        <v>DISTRIBUCION VOLUMEN X CRITERIO (Consumiciones)Total BebidasEN LA CALLE</v>
      </c>
      <c r="B108" s="23">
        <v>0</v>
      </c>
      <c r="C108" s="23">
        <v>0</v>
      </c>
      <c r="D108" s="23" t="s">
        <v>124</v>
      </c>
      <c r="E108" s="56">
        <v>6.0316167885454428</v>
      </c>
      <c r="F108" s="56">
        <v>4.599508250401966</v>
      </c>
      <c r="G108" s="56">
        <v>2.8653725251765416</v>
      </c>
      <c r="H108" s="56">
        <v>2.8887944684689568</v>
      </c>
      <c r="I108" s="56">
        <v>3.7610681911078769</v>
      </c>
      <c r="J108" s="56">
        <v>4.6386995431684221</v>
      </c>
      <c r="K108" s="56">
        <v>2.4772437853060758</v>
      </c>
      <c r="L108" s="56">
        <v>2.5343999735753728</v>
      </c>
      <c r="M108" s="90">
        <v>3.074827170642457</v>
      </c>
      <c r="N108" s="24"/>
    </row>
    <row r="109" spans="1:14" x14ac:dyDescent="0.35">
      <c r="A109" s="23" t="str">
        <f>B3&amp;C95&amp;D109</f>
        <v>DISTRIBUCION VOLUMEN X CRITERIO (Consumiciones)Total BebidasEN CASA DE OTROS</v>
      </c>
      <c r="B109" s="23">
        <v>0</v>
      </c>
      <c r="C109" s="23">
        <v>0</v>
      </c>
      <c r="D109" s="24" t="s">
        <v>125</v>
      </c>
      <c r="E109" s="24">
        <v>2.5650848030479936</v>
      </c>
      <c r="F109" s="24">
        <v>2.6617641414755919</v>
      </c>
      <c r="G109" s="24">
        <v>3.0692795373614583</v>
      </c>
      <c r="H109" s="24">
        <v>2.1202666656342792</v>
      </c>
      <c r="I109" s="24">
        <v>2.0685847801320163</v>
      </c>
      <c r="J109" s="24">
        <v>2.5712700494300416</v>
      </c>
      <c r="K109" s="24">
        <v>2.9043705784378937</v>
      </c>
      <c r="L109" s="24">
        <v>2.0598282780353543</v>
      </c>
      <c r="M109" s="90">
        <v>2.0990956369481637</v>
      </c>
      <c r="N109" s="24"/>
    </row>
    <row r="110" spans="1:14" x14ac:dyDescent="0.35">
      <c r="A110" s="23" t="str">
        <f>B3&amp;C95&amp;D110</f>
        <v>DISTRIBUCION VOLUMEN X CRITERIO (Consumiciones)Total BebidasEN EL ESTABLECIMIENTO</v>
      </c>
      <c r="B110" s="23">
        <v>0</v>
      </c>
      <c r="C110" s="23">
        <v>0</v>
      </c>
      <c r="D110" s="23" t="s">
        <v>126</v>
      </c>
      <c r="E110" s="56">
        <v>78.01957229767099</v>
      </c>
      <c r="F110" s="56">
        <v>82.085150583003369</v>
      </c>
      <c r="G110" s="56">
        <v>82.59402822840039</v>
      </c>
      <c r="H110" s="56">
        <v>81.54827120297638</v>
      </c>
      <c r="I110" s="56">
        <v>81.999785480509175</v>
      </c>
      <c r="J110" s="56">
        <v>81.265911388261543</v>
      </c>
      <c r="K110" s="56">
        <v>82.708855919755152</v>
      </c>
      <c r="L110" s="56">
        <v>82.246779339752734</v>
      </c>
      <c r="M110" s="90">
        <v>83.106406920740184</v>
      </c>
      <c r="N110" s="24"/>
    </row>
    <row r="111" spans="1:14" x14ac:dyDescent="0.35">
      <c r="A111" s="23" t="str">
        <f>B3&amp;C95&amp;D111</f>
        <v>DISTRIBUCION VOLUMEN X CRITERIO (Consumiciones)Total BebidasEN EL TRABAJO</v>
      </c>
      <c r="B111" s="23">
        <v>0</v>
      </c>
      <c r="C111" s="23">
        <v>0</v>
      </c>
      <c r="D111" s="24" t="s">
        <v>127</v>
      </c>
      <c r="E111" s="24">
        <v>8.8941037301050816</v>
      </c>
      <c r="F111" s="24">
        <v>6.8385245225611149</v>
      </c>
      <c r="G111" s="24">
        <v>7.6111818109338643</v>
      </c>
      <c r="H111" s="24">
        <v>8.9691677538995211</v>
      </c>
      <c r="I111" s="24">
        <v>7.9265473667732493</v>
      </c>
      <c r="J111" s="24">
        <v>7.2107786724091429</v>
      </c>
      <c r="K111" s="24">
        <v>7.9792999281128747</v>
      </c>
      <c r="L111" s="24">
        <v>9.1216796915941103</v>
      </c>
      <c r="M111" s="90">
        <v>7.6193292665718335</v>
      </c>
      <c r="N111" s="24"/>
    </row>
    <row r="112" spans="1:14" x14ac:dyDescent="0.35">
      <c r="A112" s="23" t="str">
        <f>B3&amp;C95&amp;D112</f>
        <v>DISTRIBUCION VOLUMEN X CRITERIO (Consumiciones)Total BebidasEN COLEGIO/INSTITUTO/UNIV.</v>
      </c>
      <c r="B112" s="23">
        <v>0</v>
      </c>
      <c r="C112" s="23">
        <v>0</v>
      </c>
      <c r="D112" s="23" t="s">
        <v>128</v>
      </c>
      <c r="E112" s="56">
        <v>0.19751179100350275</v>
      </c>
      <c r="F112" s="56">
        <v>0.12981352384887559</v>
      </c>
      <c r="G112" s="56">
        <v>0.30435190375248689</v>
      </c>
      <c r="H112" s="56">
        <v>0.50601584972570757</v>
      </c>
      <c r="I112" s="56">
        <v>0.40228074803526237</v>
      </c>
      <c r="J112" s="56">
        <v>0.15762163475296301</v>
      </c>
      <c r="K112" s="56">
        <v>0.23737556411849098</v>
      </c>
      <c r="L112" s="56">
        <v>0.24503677533159415</v>
      </c>
      <c r="M112" s="90">
        <v>0.21294408272991427</v>
      </c>
      <c r="N112" s="24"/>
    </row>
    <row r="113" spans="1:14" x14ac:dyDescent="0.35">
      <c r="A113" s="23" t="str">
        <f>B3&amp;C95&amp;D113</f>
        <v>DISTRIBUCION VOLUMEN X CRITERIO (Consumiciones)Total BebidasEN MI CASA</v>
      </c>
      <c r="B113" s="23">
        <v>0</v>
      </c>
      <c r="C113" s="23">
        <v>0</v>
      </c>
      <c r="D113" s="24" t="s">
        <v>129</v>
      </c>
      <c r="E113" s="24">
        <v>2.7405588756426806</v>
      </c>
      <c r="F113" s="24">
        <v>2.025025987929189</v>
      </c>
      <c r="G113" s="24">
        <v>2.2446221982025407</v>
      </c>
      <c r="H113" s="24">
        <v>2.5380118543869363</v>
      </c>
      <c r="I113" s="24">
        <v>2.014582687117525</v>
      </c>
      <c r="J113" s="24">
        <v>1.7564702709490936</v>
      </c>
      <c r="K113" s="24">
        <v>2.1580050925645988</v>
      </c>
      <c r="L113" s="24">
        <v>2.0325969374111108</v>
      </c>
      <c r="M113" s="90">
        <v>2.0523985346208145</v>
      </c>
      <c r="N113" s="24"/>
    </row>
    <row r="114" spans="1:14" x14ac:dyDescent="0.35">
      <c r="A114" s="23" t="str">
        <f>B3&amp;C95&amp;D114</f>
        <v>DISTRIBUCION VOLUMEN X CRITERIO (Consumiciones)Total BebidasEN M.TRANSP.(AVION,TREN,AUTOC,E</v>
      </c>
      <c r="B114" s="23">
        <v>0</v>
      </c>
      <c r="C114" s="23">
        <v>0</v>
      </c>
      <c r="D114" s="23" t="s">
        <v>130</v>
      </c>
      <c r="E114" s="56">
        <v>0.35102713595116658</v>
      </c>
      <c r="F114" s="56">
        <v>0.40545272891629724</v>
      </c>
      <c r="G114" s="56">
        <v>0.27439560780647765</v>
      </c>
      <c r="H114" s="56">
        <v>0.26365829013437808</v>
      </c>
      <c r="I114" s="56">
        <v>0.18139518838579882</v>
      </c>
      <c r="J114" s="56">
        <v>0.28884581573979334</v>
      </c>
      <c r="K114" s="56">
        <v>0.21079858229060355</v>
      </c>
      <c r="L114" s="56">
        <v>0.10780790566408074</v>
      </c>
      <c r="M114" s="90">
        <v>6.8202640732905759E-2</v>
      </c>
      <c r="N114" s="24"/>
    </row>
    <row r="115" spans="1:14" x14ac:dyDescent="0.35">
      <c r="A115" s="23" t="str">
        <f>B3&amp;C95&amp;D115</f>
        <v>DISTRIBUCION VOLUMEN X CRITERIO (Consumiciones)Total BebidasEN OTRO LUGAR</v>
      </c>
      <c r="B115" s="23">
        <v>0</v>
      </c>
      <c r="C115" s="23">
        <v>0</v>
      </c>
      <c r="D115" s="24" t="s">
        <v>131</v>
      </c>
      <c r="E115" s="24">
        <v>1.2005360361744402</v>
      </c>
      <c r="F115" s="24">
        <v>1.2547494828953289</v>
      </c>
      <c r="G115" s="24">
        <v>1.0367610676667294</v>
      </c>
      <c r="H115" s="24">
        <v>1.1658059137724335</v>
      </c>
      <c r="I115" s="24">
        <v>1.6457755604321698</v>
      </c>
      <c r="J115" s="24">
        <v>2.1104235419578909</v>
      </c>
      <c r="K115" s="24">
        <v>1.3240405328564475</v>
      </c>
      <c r="L115" s="24">
        <v>1.651849183980832</v>
      </c>
      <c r="M115" s="90">
        <v>1.7668075161630652</v>
      </c>
      <c r="N115" s="24"/>
    </row>
    <row r="116" spans="1:14" x14ac:dyDescent="0.35">
      <c r="A116" s="23" t="str">
        <f>B3&amp;C95&amp;D116</f>
        <v>DISTRIBUCION VOLUMEN X CRITERIO (Consumiciones)Total BebidasDESAYUNO</v>
      </c>
      <c r="B116" s="23">
        <v>0</v>
      </c>
      <c r="C116" s="23">
        <v>0</v>
      </c>
      <c r="D116" s="23" t="s">
        <v>132</v>
      </c>
      <c r="E116" s="56">
        <v>26.9671644236875</v>
      </c>
      <c r="F116" s="56">
        <v>23.79086923396649</v>
      </c>
      <c r="G116" s="56">
        <v>27.122555759033094</v>
      </c>
      <c r="H116" s="56">
        <v>28.519905071989655</v>
      </c>
      <c r="I116" s="56">
        <v>25.161263577779259</v>
      </c>
      <c r="J116" s="56">
        <v>23.95989187564464</v>
      </c>
      <c r="K116" s="56">
        <v>27.219769997843997</v>
      </c>
      <c r="L116" s="56">
        <v>28.574791540816204</v>
      </c>
      <c r="M116" s="90">
        <v>26.715530653530056</v>
      </c>
      <c r="N116" s="24"/>
    </row>
    <row r="117" spans="1:14" x14ac:dyDescent="0.35">
      <c r="A117" s="23" t="str">
        <f>B3&amp;C95&amp;D117</f>
        <v>DISTRIBUCION VOLUMEN X CRITERIO (Consumiciones)Total BebidasAPERITIVO/ANTES DE COMER</v>
      </c>
      <c r="B117" s="23">
        <v>0</v>
      </c>
      <c r="C117" s="23">
        <v>0</v>
      </c>
      <c r="D117" s="24" t="s">
        <v>133</v>
      </c>
      <c r="E117" s="24">
        <v>18.717014635695119</v>
      </c>
      <c r="F117" s="24">
        <v>16.981011050892246</v>
      </c>
      <c r="G117" s="24">
        <v>16.984115971242112</v>
      </c>
      <c r="H117" s="24">
        <v>17.050108207091725</v>
      </c>
      <c r="I117" s="24">
        <v>17.097707830251309</v>
      </c>
      <c r="J117" s="24">
        <v>16.085227190846073</v>
      </c>
      <c r="K117" s="24">
        <v>16.299034562621504</v>
      </c>
      <c r="L117" s="24">
        <v>15.866095742268415</v>
      </c>
      <c r="M117" s="90">
        <v>15.853194273228008</v>
      </c>
      <c r="N117" s="24"/>
    </row>
    <row r="118" spans="1:14" x14ac:dyDescent="0.35">
      <c r="A118" s="23" t="str">
        <f>B3&amp;C95&amp;D118</f>
        <v>DISTRIBUCION VOLUMEN X CRITERIO (Consumiciones)Total BebidasCOMIDA</v>
      </c>
      <c r="B118" s="23">
        <v>0</v>
      </c>
      <c r="C118" s="23">
        <v>0</v>
      </c>
      <c r="D118" s="23" t="s">
        <v>134</v>
      </c>
      <c r="E118" s="56">
        <v>20.644171582785393</v>
      </c>
      <c r="F118" s="56">
        <v>19.096081436738483</v>
      </c>
      <c r="G118" s="56">
        <v>20.001831906454701</v>
      </c>
      <c r="H118" s="56">
        <v>19.531225198508714</v>
      </c>
      <c r="I118" s="56">
        <v>19.838988627568074</v>
      </c>
      <c r="J118" s="56">
        <v>17.758400121876651</v>
      </c>
      <c r="K118" s="56">
        <v>20.074776047478483</v>
      </c>
      <c r="L118" s="56">
        <v>19.666643163993395</v>
      </c>
      <c r="M118" s="90">
        <v>20.59168797823428</v>
      </c>
      <c r="N118" s="24"/>
    </row>
    <row r="119" spans="1:14" x14ac:dyDescent="0.35">
      <c r="A119" s="23" t="str">
        <f>B3&amp;C95&amp;D119</f>
        <v>DISTRIBUCION VOLUMEN X CRITERIO (Consumiciones)Total BebidasTARDE/MERIENDA</v>
      </c>
      <c r="B119" s="23">
        <v>0</v>
      </c>
      <c r="C119" s="23">
        <v>0</v>
      </c>
      <c r="D119" s="24" t="s">
        <v>135</v>
      </c>
      <c r="E119" s="24">
        <v>14.973851113296051</v>
      </c>
      <c r="F119" s="24">
        <v>13.121679036621545</v>
      </c>
      <c r="G119" s="24">
        <v>13.71620786843382</v>
      </c>
      <c r="H119" s="24">
        <v>14.88445650616916</v>
      </c>
      <c r="I119" s="24">
        <v>14.388680328272798</v>
      </c>
      <c r="J119" s="24">
        <v>13.006610573211427</v>
      </c>
      <c r="K119" s="24">
        <v>14.045547243034065</v>
      </c>
      <c r="L119" s="24">
        <v>14.83221314510868</v>
      </c>
      <c r="M119" s="90">
        <v>14.001660891176801</v>
      </c>
      <c r="N119" s="24"/>
    </row>
    <row r="120" spans="1:14" x14ac:dyDescent="0.35">
      <c r="A120" s="23" t="str">
        <f>B3&amp;C95&amp;D120</f>
        <v>DISTRIBUCION VOLUMEN X CRITERIO (Consumiciones)Total BebidasANTES DE CENAR</v>
      </c>
      <c r="B120" s="23">
        <v>0</v>
      </c>
      <c r="C120" s="23">
        <v>0</v>
      </c>
      <c r="D120" s="23" t="s">
        <v>136</v>
      </c>
      <c r="E120" s="56">
        <v>6.7889999283066018</v>
      </c>
      <c r="F120" s="56">
        <v>7.4990262182071472</v>
      </c>
      <c r="G120" s="56">
        <v>7.0878347413451541</v>
      </c>
      <c r="H120" s="56">
        <v>6.2943671659549647</v>
      </c>
      <c r="I120" s="56">
        <v>6.7146224022124503</v>
      </c>
      <c r="J120" s="56">
        <v>7.3418825413752717</v>
      </c>
      <c r="K120" s="56">
        <v>7.0195304555273994</v>
      </c>
      <c r="L120" s="56">
        <v>6.5741614150896064</v>
      </c>
      <c r="M120" s="90">
        <v>6.975670886547201</v>
      </c>
      <c r="N120" s="24"/>
    </row>
    <row r="121" spans="1:14" x14ac:dyDescent="0.35">
      <c r="A121" s="23" t="str">
        <f>B3&amp;C95&amp;D121</f>
        <v>DISTRIBUCION VOLUMEN X CRITERIO (Consumiciones)Total BebidasCENA</v>
      </c>
      <c r="B121" s="23">
        <v>0</v>
      </c>
      <c r="C121" s="23">
        <v>0</v>
      </c>
      <c r="D121" s="24" t="s">
        <v>137</v>
      </c>
      <c r="E121" s="24">
        <v>7.1776549601589537</v>
      </c>
      <c r="F121" s="24">
        <v>12.813412792838847</v>
      </c>
      <c r="G121" s="24">
        <v>9.3448226124203249</v>
      </c>
      <c r="H121" s="24">
        <v>8.0331796366771062</v>
      </c>
      <c r="I121" s="24">
        <v>10.475891198033379</v>
      </c>
      <c r="J121" s="24">
        <v>14.000745259265818</v>
      </c>
      <c r="K121" s="24">
        <v>9.3478548991656325</v>
      </c>
      <c r="L121" s="24">
        <v>8.8713127005270316</v>
      </c>
      <c r="M121" s="90">
        <v>9.8040676822161554</v>
      </c>
      <c r="N121" s="24"/>
    </row>
    <row r="122" spans="1:14" x14ac:dyDescent="0.35">
      <c r="A122" s="23" t="str">
        <f>B3&amp;C95&amp;D122</f>
        <v>DISTRIBUCION VOLUMEN X CRITERIO (Consumiciones)Total BebidasDESPUES DE LA CENA</v>
      </c>
      <c r="B122" s="23">
        <v>0</v>
      </c>
      <c r="C122" s="23">
        <v>0</v>
      </c>
      <c r="D122" s="23" t="s">
        <v>138</v>
      </c>
      <c r="E122" s="56">
        <v>1.2426802320817716</v>
      </c>
      <c r="F122" s="56">
        <v>3.0177538589931303</v>
      </c>
      <c r="G122" s="56">
        <v>2.4800921674131229</v>
      </c>
      <c r="H122" s="56">
        <v>2.074634502640976</v>
      </c>
      <c r="I122" s="56">
        <v>2.4782161254881045</v>
      </c>
      <c r="J122" s="56">
        <v>3.4382338590636499</v>
      </c>
      <c r="K122" s="56">
        <v>2.3927871011165407</v>
      </c>
      <c r="L122" s="56">
        <v>2.2578745071584696</v>
      </c>
      <c r="M122" s="90">
        <v>2.4564982817642433</v>
      </c>
      <c r="N122" s="24"/>
    </row>
    <row r="123" spans="1:14" x14ac:dyDescent="0.35">
      <c r="A123" s="23" t="str">
        <f>B3&amp;C95&amp;D123</f>
        <v>DISTRIBUCION VOLUMEN X CRITERIO (Consumiciones)Total BebidasDURANTE EL DIA</v>
      </c>
      <c r="B123" s="23">
        <v>0</v>
      </c>
      <c r="C123" s="23">
        <v>0</v>
      </c>
      <c r="D123" s="24" t="s">
        <v>139</v>
      </c>
      <c r="E123" s="24">
        <v>3.4884804072185007</v>
      </c>
      <c r="F123" s="24">
        <v>3.6801553477972933</v>
      </c>
      <c r="G123" s="24">
        <v>3.2625572318615395</v>
      </c>
      <c r="H123" s="24">
        <v>3.6121411325030355</v>
      </c>
      <c r="I123" s="24">
        <v>3.8446304901770367</v>
      </c>
      <c r="J123" s="24">
        <v>4.409023813298143</v>
      </c>
      <c r="K123" s="24">
        <v>3.6007192377155164</v>
      </c>
      <c r="L123" s="24">
        <v>3.356892540060942</v>
      </c>
      <c r="M123" s="90">
        <v>3.6016851500356375</v>
      </c>
      <c r="N123" s="24"/>
    </row>
    <row r="124" spans="1:14" x14ac:dyDescent="0.35">
      <c r="A124" s="23" t="str">
        <f>B3&amp;C95&amp;D124</f>
        <v>DISTRIBUCION VOLUMEN X CRITERIO (Consumiciones)Total BebidasCON AMIGOS</v>
      </c>
      <c r="B124" s="23">
        <v>0</v>
      </c>
      <c r="C124" s="23">
        <v>0</v>
      </c>
      <c r="D124" s="23" t="s">
        <v>140</v>
      </c>
      <c r="E124" s="56">
        <v>29.250215080194188</v>
      </c>
      <c r="F124" s="56">
        <v>28.527527606815902</v>
      </c>
      <c r="G124" s="56">
        <v>30.263380676855959</v>
      </c>
      <c r="H124" s="56">
        <v>29.18585939143351</v>
      </c>
      <c r="I124" s="56">
        <v>29.649707064938529</v>
      </c>
      <c r="J124" s="56">
        <v>28.834188048264803</v>
      </c>
      <c r="K124" s="56">
        <v>29.901892701899303</v>
      </c>
      <c r="L124" s="56">
        <v>30.115328252944661</v>
      </c>
      <c r="M124" s="90">
        <v>28.900419185875098</v>
      </c>
      <c r="N124" s="24"/>
    </row>
    <row r="125" spans="1:14" x14ac:dyDescent="0.35">
      <c r="A125" s="23" t="str">
        <f>B3&amp;C95&amp;D125</f>
        <v>DISTRIBUCION VOLUMEN X CRITERIO (Consumiciones)Total BebidasCON CLIENTES</v>
      </c>
      <c r="B125" s="23">
        <v>0</v>
      </c>
      <c r="C125" s="23">
        <v>0</v>
      </c>
      <c r="D125" s="24" t="s">
        <v>141</v>
      </c>
      <c r="E125" s="24">
        <v>0.98300226346299602</v>
      </c>
      <c r="F125" s="24">
        <v>0.69706077133317046</v>
      </c>
      <c r="G125" s="24">
        <v>0.67150569929833726</v>
      </c>
      <c r="H125" s="24">
        <v>0.7555119802091359</v>
      </c>
      <c r="I125" s="24">
        <v>0.66549280055195281</v>
      </c>
      <c r="J125" s="24">
        <v>0.53795119581172524</v>
      </c>
      <c r="K125" s="24">
        <v>0.65774215792080681</v>
      </c>
      <c r="L125" s="24">
        <v>0.65445162863997641</v>
      </c>
      <c r="M125" s="90">
        <v>0.57985523946315864</v>
      </c>
      <c r="N125" s="24"/>
    </row>
    <row r="126" spans="1:14" x14ac:dyDescent="0.35">
      <c r="A126" s="23" t="str">
        <f>B3&amp;C95&amp;D126</f>
        <v>DISTRIBUCION VOLUMEN X CRITERIO (Consumiciones)Total BebidasCON COMPAÑEROS DE TRABAJO</v>
      </c>
      <c r="B126" s="23">
        <v>0</v>
      </c>
      <c r="C126" s="23">
        <v>0</v>
      </c>
      <c r="D126" s="23" t="s">
        <v>142</v>
      </c>
      <c r="E126" s="56">
        <v>10.49380108154612</v>
      </c>
      <c r="F126" s="56">
        <v>7.6884461708940091</v>
      </c>
      <c r="G126" s="56">
        <v>9.8314463479636327</v>
      </c>
      <c r="H126" s="56">
        <v>10.681956322275175</v>
      </c>
      <c r="I126" s="56">
        <v>9.3710230550474414</v>
      </c>
      <c r="J126" s="56">
        <v>8.1934956571148589</v>
      </c>
      <c r="K126" s="56">
        <v>10.079100268797994</v>
      </c>
      <c r="L126" s="56">
        <v>10.743516597016177</v>
      </c>
      <c r="M126" s="90">
        <v>9.5934419417655281</v>
      </c>
      <c r="N126" s="24"/>
    </row>
    <row r="127" spans="1:14" x14ac:dyDescent="0.35">
      <c r="A127" s="23" t="str">
        <f>B3&amp;C95&amp;D127</f>
        <v>DISTRIBUCION VOLUMEN X CRITERIO (Consumiciones)Total BebidasCON COMPAÑEROS DE CLASE</v>
      </c>
      <c r="B127" s="23">
        <v>0</v>
      </c>
      <c r="C127" s="23">
        <v>0</v>
      </c>
      <c r="D127" s="24" t="s">
        <v>143</v>
      </c>
      <c r="E127" s="24">
        <v>0.38059880630492227</v>
      </c>
      <c r="F127" s="24">
        <v>0.25267334744942666</v>
      </c>
      <c r="G127" s="24">
        <v>0.42128285792013503</v>
      </c>
      <c r="H127" s="24">
        <v>0.35789944031704618</v>
      </c>
      <c r="I127" s="24">
        <v>0.35421023489884246</v>
      </c>
      <c r="J127" s="24">
        <v>0.24873200929721229</v>
      </c>
      <c r="K127" s="24">
        <v>0.42755915418719603</v>
      </c>
      <c r="L127" s="24">
        <v>0.42470308818774699</v>
      </c>
      <c r="M127" s="90">
        <v>0.37287685446666241</v>
      </c>
      <c r="N127" s="24"/>
    </row>
    <row r="128" spans="1:14" x14ac:dyDescent="0.35">
      <c r="A128" s="23" t="str">
        <f>B3&amp;C95&amp;D128</f>
        <v>DISTRIBUCION VOLUMEN X CRITERIO (Consumiciones)Total BebidasCON FAMILIA</v>
      </c>
      <c r="B128" s="23">
        <v>0</v>
      </c>
      <c r="C128" s="23">
        <v>0</v>
      </c>
      <c r="D128" s="23" t="s">
        <v>144</v>
      </c>
      <c r="E128" s="56">
        <v>22.713467092730287</v>
      </c>
      <c r="F128" s="56">
        <v>27.844141018302199</v>
      </c>
      <c r="G128" s="56">
        <v>23.758700794901337</v>
      </c>
      <c r="H128" s="56">
        <v>22.132705641867435</v>
      </c>
      <c r="I128" s="56">
        <v>24.414208147682174</v>
      </c>
      <c r="J128" s="56">
        <v>28.071721940062211</v>
      </c>
      <c r="K128" s="56">
        <v>24.542673895689767</v>
      </c>
      <c r="L128" s="56">
        <v>21.459058660766857</v>
      </c>
      <c r="M128" s="90">
        <v>23.975102244484862</v>
      </c>
      <c r="N128" s="24"/>
    </row>
    <row r="129" spans="1:14" x14ac:dyDescent="0.35">
      <c r="A129" s="23" t="str">
        <f>B3&amp;C95&amp;D129</f>
        <v>DISTRIBUCION VOLUMEN X CRITERIO (Consumiciones)Total BebidasCON LA PAREJA</v>
      </c>
      <c r="B129" s="23">
        <v>0</v>
      </c>
      <c r="C129" s="23">
        <v>0</v>
      </c>
      <c r="D129" s="24" t="s">
        <v>145</v>
      </c>
      <c r="E129" s="24">
        <v>15.568010149736782</v>
      </c>
      <c r="F129" s="24">
        <v>16.69185297813911</v>
      </c>
      <c r="G129" s="24">
        <v>15.885452897789964</v>
      </c>
      <c r="H129" s="24">
        <v>15.923709161017573</v>
      </c>
      <c r="I129" s="24">
        <v>16.449441524595819</v>
      </c>
      <c r="J129" s="24">
        <v>16.103162822679764</v>
      </c>
      <c r="K129" s="24">
        <v>15.411011739527963</v>
      </c>
      <c r="L129" s="24">
        <v>16.277868930037624</v>
      </c>
      <c r="M129" s="90">
        <v>17.399402295344398</v>
      </c>
      <c r="N129" s="24"/>
    </row>
    <row r="130" spans="1:14" x14ac:dyDescent="0.35">
      <c r="A130" s="23" t="str">
        <f>B3&amp;C95&amp;D130</f>
        <v>DISTRIBUCION VOLUMEN X CRITERIO (Consumiciones)Total BebidasESTABA SOLO/A</v>
      </c>
      <c r="B130" s="23">
        <v>0</v>
      </c>
      <c r="C130" s="23">
        <v>0</v>
      </c>
      <c r="D130" s="23" t="s">
        <v>146</v>
      </c>
      <c r="E130" s="56">
        <v>20.064972141993895</v>
      </c>
      <c r="F130" s="56">
        <v>17.722657146333475</v>
      </c>
      <c r="G130" s="56">
        <v>18.659251401469298</v>
      </c>
      <c r="H130" s="56">
        <v>20.422969068386625</v>
      </c>
      <c r="I130" s="56">
        <v>18.503465649341802</v>
      </c>
      <c r="J130" s="56">
        <v>17.392634285631935</v>
      </c>
      <c r="K130" s="56">
        <v>18.379528598799602</v>
      </c>
      <c r="L130" s="56">
        <v>19.681856380880511</v>
      </c>
      <c r="M130" s="90">
        <v>18.631728305584762</v>
      </c>
      <c r="N130" s="24"/>
    </row>
    <row r="131" spans="1:14" x14ac:dyDescent="0.35">
      <c r="A131" s="23" t="str">
        <f>B3&amp;C95&amp;D131</f>
        <v>DISTRIBUCION VOLUMEN X CRITERIO (Consumiciones)Total BebidasOTROS</v>
      </c>
      <c r="B131" s="23">
        <v>0</v>
      </c>
      <c r="C131" s="23">
        <v>0</v>
      </c>
      <c r="D131" s="24" t="s">
        <v>147</v>
      </c>
      <c r="E131" s="24">
        <v>0.54595181947602367</v>
      </c>
      <c r="F131" s="24">
        <v>0.57563038591156179</v>
      </c>
      <c r="G131" s="24">
        <v>0.50900013815374257</v>
      </c>
      <c r="H131" s="24">
        <v>0.53940628698043502</v>
      </c>
      <c r="I131" s="24">
        <v>0.5924419565337129</v>
      </c>
      <c r="J131" s="24">
        <v>0.61812585823192379</v>
      </c>
      <c r="K131" s="24">
        <v>0.60050846246447631</v>
      </c>
      <c r="L131" s="24">
        <v>0.64320210583952508</v>
      </c>
      <c r="M131" s="90">
        <v>0.54718173908396384</v>
      </c>
      <c r="N131" s="24"/>
    </row>
    <row r="132" spans="1:14" x14ac:dyDescent="0.35">
      <c r="A132" s="23" t="str">
        <f>B3&amp;C95&amp;D132</f>
        <v>DISTRIBUCION VOLUMEN X CRITERIO (Consumiciones)Total BebidasESTAR TRABAJANDO</v>
      </c>
      <c r="B132" s="23">
        <v>0</v>
      </c>
      <c r="C132" s="23">
        <v>0</v>
      </c>
      <c r="D132" s="23" t="s">
        <v>148</v>
      </c>
      <c r="E132" s="56">
        <v>16.243227534361619</v>
      </c>
      <c r="F132" s="56">
        <v>11.78921482565427</v>
      </c>
      <c r="G132" s="56">
        <v>13.400596556381029</v>
      </c>
      <c r="H132" s="56">
        <v>15.390113343218442</v>
      </c>
      <c r="I132" s="56">
        <v>14.087158689343889</v>
      </c>
      <c r="J132" s="56">
        <v>12.217681584890588</v>
      </c>
      <c r="K132" s="56">
        <v>13.893112333864089</v>
      </c>
      <c r="L132" s="56">
        <v>16.065449228191266</v>
      </c>
      <c r="M132" s="90">
        <v>14.466127967882233</v>
      </c>
      <c r="N132" s="24"/>
    </row>
    <row r="133" spans="1:14" x14ac:dyDescent="0.35">
      <c r="A133" s="23" t="str">
        <f>B3&amp;C95&amp;D133</f>
        <v>DISTRIBUCION VOLUMEN X CRITERIO (Consumiciones)Total BebidasCOMIDA DE NEGOCIOS</v>
      </c>
      <c r="B133" s="23">
        <v>0</v>
      </c>
      <c r="C133" s="23">
        <v>0</v>
      </c>
      <c r="D133" s="24" t="s">
        <v>149</v>
      </c>
      <c r="E133" s="24">
        <v>0.21676697341199125</v>
      </c>
      <c r="F133" s="24">
        <v>0.18729674091361553</v>
      </c>
      <c r="G133" s="24">
        <v>0.43832482196729711</v>
      </c>
      <c r="H133" s="24">
        <v>0.17286202273058693</v>
      </c>
      <c r="I133" s="24">
        <v>0.19752450305400385</v>
      </c>
      <c r="J133" s="24">
        <v>0.15012012673524974</v>
      </c>
      <c r="K133" s="24">
        <v>0.46535388682144696</v>
      </c>
      <c r="L133" s="24">
        <v>0.20171715612571769</v>
      </c>
      <c r="M133" s="90">
        <v>0.20016626925772096</v>
      </c>
      <c r="N133" s="24"/>
    </row>
    <row r="134" spans="1:14" x14ac:dyDescent="0.35">
      <c r="A134" s="23" t="str">
        <f>B3&amp;C95&amp;D134</f>
        <v>DISTRIBUCION VOLUMEN X CRITERIO (Consumiciones)Total BebidasPOR PLACER/RELAX</v>
      </c>
      <c r="B134" s="23">
        <v>0</v>
      </c>
      <c r="C134" s="23">
        <v>0</v>
      </c>
      <c r="D134" s="23" t="s">
        <v>150</v>
      </c>
      <c r="E134" s="56">
        <v>15.330487361478113</v>
      </c>
      <c r="F134" s="56">
        <v>18.728387964465334</v>
      </c>
      <c r="G134" s="56">
        <v>15.530178680869113</v>
      </c>
      <c r="H134" s="56">
        <v>14.368824227032286</v>
      </c>
      <c r="I134" s="56">
        <v>17.04269227758822</v>
      </c>
      <c r="J134" s="56">
        <v>18.269561511682248</v>
      </c>
      <c r="K134" s="56">
        <v>14.886669366251162</v>
      </c>
      <c r="L134" s="56">
        <v>14.628533896889326</v>
      </c>
      <c r="M134" s="90">
        <v>15.661753447129797</v>
      </c>
      <c r="N134" s="24"/>
    </row>
    <row r="135" spans="1:14" x14ac:dyDescent="0.35">
      <c r="A135" s="23" t="str">
        <f>B3&amp;C95&amp;D135</f>
        <v>DISTRIBUCION VOLUMEN X CRITERIO (Consumiciones)Total BebidasTENER HAMBRE/SIN PLANIFICAR</v>
      </c>
      <c r="B135" s="23">
        <v>0</v>
      </c>
      <c r="C135" s="23">
        <v>0</v>
      </c>
      <c r="D135" s="24" t="s">
        <v>151</v>
      </c>
      <c r="E135" s="24">
        <v>27.369818871750752</v>
      </c>
      <c r="F135" s="24">
        <v>29.065692095504925</v>
      </c>
      <c r="G135" s="24">
        <v>28.89466659606828</v>
      </c>
      <c r="H135" s="24">
        <v>29.619881456130635</v>
      </c>
      <c r="I135" s="24">
        <v>24.000742121481807</v>
      </c>
      <c r="J135" s="24">
        <v>24.256220959078675</v>
      </c>
      <c r="K135" s="24">
        <v>23.456995069288318</v>
      </c>
      <c r="L135" s="24">
        <v>23.61114763553579</v>
      </c>
      <c r="M135" s="90">
        <v>23.875917137983066</v>
      </c>
    </row>
    <row r="136" spans="1:14" x14ac:dyDescent="0.35">
      <c r="A136" s="23" t="str">
        <f>B3&amp;C95&amp;D136</f>
        <v>DISTRIBUCION VOLUMEN X CRITERIO (Consumiciones)Total BebidasESTAR DE COMPRAS</v>
      </c>
      <c r="B136" s="23">
        <v>0</v>
      </c>
      <c r="C136" s="23">
        <v>0</v>
      </c>
      <c r="D136" s="23" t="s">
        <v>152</v>
      </c>
      <c r="E136" s="56">
        <v>2.7329113664761673</v>
      </c>
      <c r="F136" s="56">
        <v>2.5341615718348827</v>
      </c>
      <c r="G136" s="56">
        <v>2.9205329934872988</v>
      </c>
      <c r="H136" s="56">
        <v>2.7371051602587677</v>
      </c>
      <c r="I136" s="56">
        <v>2.3078308310890923</v>
      </c>
      <c r="J136" s="56">
        <v>2.3518068419741551</v>
      </c>
      <c r="K136" s="56">
        <v>2.7121314563281129</v>
      </c>
      <c r="L136" s="56">
        <v>2.9916914873952627</v>
      </c>
      <c r="M136" s="90">
        <v>2.4890219656761166</v>
      </c>
    </row>
    <row r="137" spans="1:14" x14ac:dyDescent="0.35">
      <c r="A137" s="23" t="str">
        <f>B3&amp;C95&amp;D137</f>
        <v>DISTRIBUCION VOLUMEN X CRITERIO (Consumiciones)Total BebidasNO COCINAR EN CASA</v>
      </c>
      <c r="B137" s="23">
        <v>0</v>
      </c>
      <c r="C137" s="23">
        <v>0</v>
      </c>
      <c r="D137" s="24" t="s">
        <v>153</v>
      </c>
      <c r="E137" s="24">
        <v>2.9153236956922508</v>
      </c>
      <c r="F137" s="24">
        <v>2.7539520842196716</v>
      </c>
      <c r="G137" s="24">
        <v>2.8375896249582344</v>
      </c>
      <c r="H137" s="24">
        <v>2.6761484985862749</v>
      </c>
      <c r="I137" s="24">
        <v>3.0012871169450106</v>
      </c>
      <c r="J137" s="24">
        <v>2.711494080129782</v>
      </c>
      <c r="K137" s="24">
        <v>2.7925967865172243</v>
      </c>
      <c r="L137" s="24">
        <v>2.5431836213046015</v>
      </c>
      <c r="M137" s="90">
        <v>2.6044695146006505</v>
      </c>
    </row>
    <row r="138" spans="1:14" x14ac:dyDescent="0.35">
      <c r="A138" s="23" t="str">
        <f>B3&amp;C95&amp;D138</f>
        <v>DISTRIBUCION VOLUMEN X CRITERIO (Consumiciones)Total BebidasCELEBRACION/FIESTA/SALIR TOMAR</v>
      </c>
      <c r="B138" s="23">
        <v>0</v>
      </c>
      <c r="C138" s="23">
        <v>0</v>
      </c>
      <c r="D138" s="23" t="s">
        <v>154</v>
      </c>
      <c r="E138" s="56">
        <v>28.827697720149942</v>
      </c>
      <c r="F138" s="56">
        <v>28.555332445429432</v>
      </c>
      <c r="G138" s="56">
        <v>29.303869461145631</v>
      </c>
      <c r="H138" s="56">
        <v>27.817726863878445</v>
      </c>
      <c r="I138" s="56">
        <v>31.998550543980841</v>
      </c>
      <c r="J138" s="56">
        <v>33.124884453932893</v>
      </c>
      <c r="K138" s="56">
        <v>34.308103212078016</v>
      </c>
      <c r="L138" s="56">
        <v>32.629695055990354</v>
      </c>
      <c r="M138" s="90">
        <v>33.487967545970236</v>
      </c>
    </row>
    <row r="139" spans="1:14" x14ac:dyDescent="0.35">
      <c r="A139" s="23" t="str">
        <f>B3&amp;C95&amp;D139</f>
        <v>DISTRIBUCION VOLUMEN X CRITERIO (Consumiciones)Total BebidasVIENDO DEPORTES</v>
      </c>
      <c r="B139" s="23">
        <v>0</v>
      </c>
      <c r="C139" s="23">
        <v>0</v>
      </c>
      <c r="D139" s="24" t="s">
        <v>155</v>
      </c>
      <c r="E139" s="24">
        <v>1.3121991437759888</v>
      </c>
      <c r="F139" s="24">
        <v>1.0664935771231097</v>
      </c>
      <c r="G139" s="24">
        <v>1.2902123246527746</v>
      </c>
      <c r="H139" s="24">
        <v>1.9391110887427201</v>
      </c>
      <c r="I139" s="24">
        <v>1.8495609597717975</v>
      </c>
      <c r="J139" s="24">
        <v>1.3414493851611058</v>
      </c>
      <c r="K139" s="24">
        <v>2.244568307733088</v>
      </c>
      <c r="L139" s="24">
        <v>1.8428128507535784</v>
      </c>
      <c r="M139" s="90">
        <v>1.410876615480875</v>
      </c>
    </row>
    <row r="140" spans="1:14" x14ac:dyDescent="0.35">
      <c r="A140" s="23" t="str">
        <f>B3&amp;C95&amp;D140</f>
        <v>DISTRIBUCION VOLUMEN X CRITERIO (Consumiciones)Total BebidasOTROS MOTIVOS</v>
      </c>
      <c r="B140" s="23">
        <v>0</v>
      </c>
      <c r="C140" s="23">
        <v>0</v>
      </c>
      <c r="D140" s="23" t="s">
        <v>156</v>
      </c>
      <c r="E140" s="56">
        <v>5.0515885208627793</v>
      </c>
      <c r="F140" s="56">
        <v>5.3194575892510816</v>
      </c>
      <c r="G140" s="56">
        <v>5.3840448859683878</v>
      </c>
      <c r="H140" s="56">
        <v>5.278237405197812</v>
      </c>
      <c r="I140" s="56">
        <v>5.5146467530735714</v>
      </c>
      <c r="J140" s="56">
        <v>5.5767915559242969</v>
      </c>
      <c r="K140" s="56">
        <v>5.2404792312169688</v>
      </c>
      <c r="L140" s="56">
        <v>5.4857570623945158</v>
      </c>
      <c r="M140" s="90">
        <v>5.8037025983999957</v>
      </c>
    </row>
    <row r="141" spans="1:14" x14ac:dyDescent="0.35">
      <c r="A141" s="23" t="str">
        <f>B3&amp;C141&amp;D141</f>
        <v>DISTRIBUCION VOLUMEN X CRITERIO (Consumiciones)Total Bebidas FriasT.ESPAÑA</v>
      </c>
      <c r="B141" s="23">
        <v>0</v>
      </c>
      <c r="C141" s="23" t="s">
        <v>61</v>
      </c>
      <c r="D141" s="24" t="s">
        <v>49</v>
      </c>
      <c r="E141" s="24">
        <v>100</v>
      </c>
      <c r="F141" s="24">
        <v>100</v>
      </c>
      <c r="G141" s="24">
        <v>100</v>
      </c>
      <c r="H141" s="24">
        <v>100</v>
      </c>
      <c r="I141" s="24">
        <v>100</v>
      </c>
      <c r="J141" s="24">
        <v>100</v>
      </c>
      <c r="K141" s="24">
        <v>100</v>
      </c>
      <c r="L141" s="24">
        <v>100</v>
      </c>
      <c r="M141" s="90">
        <v>100</v>
      </c>
    </row>
    <row r="142" spans="1:14" x14ac:dyDescent="0.35">
      <c r="A142" s="23" t="str">
        <f>B3&amp;C141&amp;D142</f>
        <v>DISTRIBUCION VOLUMEN X CRITERIO (Consumiciones)Total Bebidas FriasHiper+Super+Discount+G.A</v>
      </c>
      <c r="B142" s="23">
        <v>0</v>
      </c>
      <c r="C142" s="23">
        <v>0</v>
      </c>
      <c r="D142" s="23" t="s">
        <v>112</v>
      </c>
      <c r="E142" s="56">
        <v>7.0647072467238434</v>
      </c>
      <c r="F142" s="56">
        <v>7.4994940757504329</v>
      </c>
      <c r="G142" s="56">
        <v>7.0093086796289228</v>
      </c>
      <c r="H142" s="56">
        <v>6.6470160889703118</v>
      </c>
      <c r="I142" s="56">
        <v>6.5089999405699341</v>
      </c>
      <c r="J142" s="56">
        <v>7.2858623629546901</v>
      </c>
      <c r="K142" s="56">
        <v>6.8210547860323931</v>
      </c>
      <c r="L142" s="56">
        <v>6.0839225090907316</v>
      </c>
      <c r="M142" s="90">
        <v>6.6541577938461662</v>
      </c>
    </row>
    <row r="143" spans="1:14" x14ac:dyDescent="0.35">
      <c r="A143" s="23" t="str">
        <f>B3&amp;C141&amp;D143</f>
        <v>DISTRIBUCION VOLUMEN X CRITERIO (Consumiciones)Total Bebidas FriasRestaurantes</v>
      </c>
      <c r="B143" s="23">
        <v>0</v>
      </c>
      <c r="C143" s="23">
        <v>0</v>
      </c>
      <c r="D143" s="24" t="s">
        <v>113</v>
      </c>
      <c r="E143" s="24">
        <v>14.18204325013456</v>
      </c>
      <c r="F143" s="24">
        <v>15.188481462195119</v>
      </c>
      <c r="G143" s="24">
        <v>16.289890215261927</v>
      </c>
      <c r="H143" s="24">
        <v>15.485474557144126</v>
      </c>
      <c r="I143" s="24">
        <v>15.090296556027694</v>
      </c>
      <c r="J143" s="24">
        <v>13.984785879340244</v>
      </c>
      <c r="K143" s="24">
        <v>15.682575353076658</v>
      </c>
      <c r="L143" s="24">
        <v>15.532903418128743</v>
      </c>
      <c r="M143" s="90">
        <v>15.420237115877395</v>
      </c>
    </row>
    <row r="144" spans="1:14" x14ac:dyDescent="0.35">
      <c r="A144" s="23" t="str">
        <f>B3&amp;C141&amp;D144</f>
        <v>DISTRIBUCION VOLUMEN X CRITERIO (Consumiciones)Total Bebidas FriasRestaurantes Fast Food</v>
      </c>
      <c r="B144" s="23">
        <v>0</v>
      </c>
      <c r="C144" s="23">
        <v>0</v>
      </c>
      <c r="D144" s="23" t="s">
        <v>114</v>
      </c>
      <c r="E144" s="56">
        <v>6.4968941524226524</v>
      </c>
      <c r="F144" s="56">
        <v>5.9068457720774239</v>
      </c>
      <c r="G144" s="56">
        <v>6.8597038683771423</v>
      </c>
      <c r="H144" s="56">
        <v>7.9321868422488384</v>
      </c>
      <c r="I144" s="56">
        <v>6.9722860889073788</v>
      </c>
      <c r="J144" s="56">
        <v>6.6693089502417262</v>
      </c>
      <c r="K144" s="56">
        <v>7.9568915650771981</v>
      </c>
      <c r="L144" s="56">
        <v>7.5717353080197514</v>
      </c>
      <c r="M144" s="90">
        <v>6.6133031296619196</v>
      </c>
    </row>
    <row r="145" spans="1:13" x14ac:dyDescent="0.35">
      <c r="A145" s="23" t="str">
        <f>B3&amp;C141&amp;D145</f>
        <v>DISTRIBUCION VOLUMEN X CRITERIO (Consumiciones)Total Bebidas FriasBares/Cafeterias/Cervecerias</v>
      </c>
      <c r="B145" s="23">
        <v>0</v>
      </c>
      <c r="C145" s="23">
        <v>0</v>
      </c>
      <c r="D145" s="24" t="s">
        <v>115</v>
      </c>
      <c r="E145" s="24">
        <v>58.639931624922383</v>
      </c>
      <c r="F145" s="24">
        <v>55.417097524919853</v>
      </c>
      <c r="G145" s="24">
        <v>57.772733049134118</v>
      </c>
      <c r="H145" s="24">
        <v>58.113946550045803</v>
      </c>
      <c r="I145" s="24">
        <v>57.716371868778417</v>
      </c>
      <c r="J145" s="24">
        <v>54.73166931203702</v>
      </c>
      <c r="K145" s="24">
        <v>57.262171028068295</v>
      </c>
      <c r="L145" s="24">
        <v>58.2886250181066</v>
      </c>
      <c r="M145" s="90">
        <v>57.32542028631822</v>
      </c>
    </row>
    <row r="146" spans="1:13" x14ac:dyDescent="0.35">
      <c r="A146" s="23" t="str">
        <f>B3&amp;C141&amp;D146</f>
        <v>DISTRIBUCION VOLUMEN X CRITERIO (Consumiciones)Total Bebidas FriasPanaderias/Pastelerias</v>
      </c>
      <c r="B146" s="23">
        <v>0</v>
      </c>
      <c r="C146" s="23">
        <v>0</v>
      </c>
      <c r="D146" s="23" t="s">
        <v>116</v>
      </c>
      <c r="E146" s="56">
        <v>0.81798668141315412</v>
      </c>
      <c r="F146" s="56">
        <v>0.67883311656741507</v>
      </c>
      <c r="G146" s="56">
        <v>0.57595459249100123</v>
      </c>
      <c r="H146" s="56">
        <v>0.63908858840319194</v>
      </c>
      <c r="I146" s="56">
        <v>0.55166497043354235</v>
      </c>
      <c r="J146" s="56">
        <v>0.66079499398386587</v>
      </c>
      <c r="K146" s="56">
        <v>0.51207175954574224</v>
      </c>
      <c r="L146" s="56">
        <v>0.67388692203936851</v>
      </c>
      <c r="M146" s="90">
        <v>0.63547192908566319</v>
      </c>
    </row>
    <row r="147" spans="1:13" x14ac:dyDescent="0.35">
      <c r="A147" s="23" t="str">
        <f>B3&amp;C141&amp;D147</f>
        <v>DISTRIBUCION VOLUMEN X CRITERIO (Consumiciones)Total Bebidas FriasTda.Alimentacion/Delicatesen</v>
      </c>
      <c r="B147" s="23">
        <v>0</v>
      </c>
      <c r="C147" s="23">
        <v>0</v>
      </c>
      <c r="D147" s="24" t="s">
        <v>117</v>
      </c>
      <c r="E147" s="24">
        <v>2.0386028122751498</v>
      </c>
      <c r="F147" s="24">
        <v>1.9695248507523462</v>
      </c>
      <c r="G147" s="24">
        <v>1.9449440348696925</v>
      </c>
      <c r="H147" s="24">
        <v>1.5058759343117463</v>
      </c>
      <c r="I147" s="24">
        <v>1.4512524886339999</v>
      </c>
      <c r="J147" s="24">
        <v>1.8516512111598205</v>
      </c>
      <c r="K147" s="24">
        <v>1.328288752111991</v>
      </c>
      <c r="L147" s="24">
        <v>1.4731993420484726</v>
      </c>
      <c r="M147" s="90">
        <v>1.4242156164264936</v>
      </c>
    </row>
    <row r="148" spans="1:13" x14ac:dyDescent="0.35">
      <c r="A148" s="23" t="str">
        <f>B3&amp;C141&amp;D148</f>
        <v>DISTRIBUCION VOLUMEN X CRITERIO (Consumiciones)Total Bebidas FriasCanal Conveniencia/24h</v>
      </c>
      <c r="B148" s="23">
        <v>0</v>
      </c>
      <c r="C148" s="23">
        <v>0</v>
      </c>
      <c r="D148" s="23" t="s">
        <v>118</v>
      </c>
      <c r="E148" s="56">
        <v>1.8874696493577356</v>
      </c>
      <c r="F148" s="56">
        <v>1.6240316486467146</v>
      </c>
      <c r="G148" s="56">
        <v>1.668173689952188</v>
      </c>
      <c r="H148" s="56">
        <v>1.5869094417532184</v>
      </c>
      <c r="I148" s="56">
        <v>1.5859033741419786</v>
      </c>
      <c r="J148" s="56">
        <v>1.4430226736329117</v>
      </c>
      <c r="K148" s="56">
        <v>1.6452501805969504</v>
      </c>
      <c r="L148" s="56">
        <v>1.4975611532278181</v>
      </c>
      <c r="M148" s="90">
        <v>1.5320228456267</v>
      </c>
    </row>
    <row r="149" spans="1:13" x14ac:dyDescent="0.35">
      <c r="A149" s="23" t="str">
        <f>B3&amp;C141&amp;D149</f>
        <v>DISTRIBUCION VOLUMEN X CRITERIO (Consumiciones)Total Bebidas FriasHoteles</v>
      </c>
      <c r="B149" s="23">
        <v>0</v>
      </c>
      <c r="C149" s="23">
        <v>0</v>
      </c>
      <c r="D149" s="24" t="s">
        <v>119</v>
      </c>
      <c r="E149" s="24">
        <v>0.36265486270779818</v>
      </c>
      <c r="F149" s="24">
        <v>0.882312764839005</v>
      </c>
      <c r="G149" s="24">
        <v>0.43095450584489858</v>
      </c>
      <c r="H149" s="24">
        <v>0.27103003293601452</v>
      </c>
      <c r="I149" s="24">
        <v>0.6469300656702226</v>
      </c>
      <c r="J149" s="24">
        <v>0.79527735025876467</v>
      </c>
      <c r="K149" s="24">
        <v>0.52214910059286557</v>
      </c>
      <c r="L149" s="24">
        <v>0.50322436403444848</v>
      </c>
      <c r="M149" s="90">
        <v>0.45210940236879704</v>
      </c>
    </row>
    <row r="150" spans="1:13" x14ac:dyDescent="0.35">
      <c r="A150" s="23" t="str">
        <f>B3&amp;C141&amp;D150</f>
        <v>DISTRIBUCION VOLUMEN X CRITERIO (Consumiciones)Total Bebidas FriasEstaciones de servicio</v>
      </c>
      <c r="B150" s="23">
        <v>0</v>
      </c>
      <c r="C150" s="23">
        <v>0</v>
      </c>
      <c r="D150" s="23" t="s">
        <v>120</v>
      </c>
      <c r="E150" s="56">
        <v>1.3719838809625522</v>
      </c>
      <c r="F150" s="56">
        <v>1.5631448991729988</v>
      </c>
      <c r="G150" s="56">
        <v>1.2041982512340879</v>
      </c>
      <c r="H150" s="56">
        <v>1.0696495343875538</v>
      </c>
      <c r="I150" s="56">
        <v>1.4357839568537722</v>
      </c>
      <c r="J150" s="56">
        <v>1.5953762506860369</v>
      </c>
      <c r="K150" s="56">
        <v>1.3234132064471187</v>
      </c>
      <c r="L150" s="56">
        <v>1.2900632236471437</v>
      </c>
      <c r="M150" s="90">
        <v>1.3945849881717594</v>
      </c>
    </row>
    <row r="151" spans="1:13" x14ac:dyDescent="0.35">
      <c r="A151" s="23" t="str">
        <f>B3&amp;C141&amp;D151</f>
        <v>DISTRIBUCION VOLUMEN X CRITERIO (Consumiciones)Total Bebidas FriasMaquinas dispensadoras</v>
      </c>
      <c r="B151" s="23">
        <v>0</v>
      </c>
      <c r="C151" s="23">
        <v>0</v>
      </c>
      <c r="D151" s="24" t="s">
        <v>121</v>
      </c>
      <c r="E151" s="24">
        <v>1.5190440265567924</v>
      </c>
      <c r="F151" s="24">
        <v>1.2929492669034228</v>
      </c>
      <c r="G151" s="24">
        <v>1.123687517844971</v>
      </c>
      <c r="H151" s="24">
        <v>1.3027982690645541</v>
      </c>
      <c r="I151" s="24">
        <v>1.4234475752533207</v>
      </c>
      <c r="J151" s="24">
        <v>1.3853394007078605</v>
      </c>
      <c r="K151" s="24">
        <v>1.3482069369613161</v>
      </c>
      <c r="L151" s="24">
        <v>1.7153904780788507</v>
      </c>
      <c r="M151" s="90">
        <v>1.5553427828051627</v>
      </c>
    </row>
    <row r="152" spans="1:13" x14ac:dyDescent="0.35">
      <c r="A152" s="23" t="str">
        <f>B3&amp;C141&amp;D152</f>
        <v>DISTRIBUCION VOLUMEN X CRITERIO (Consumiciones)Total Bebidas FriasServicio en la empresa</v>
      </c>
      <c r="B152" s="23">
        <v>0</v>
      </c>
      <c r="C152" s="23">
        <v>0</v>
      </c>
      <c r="D152" s="23" t="s">
        <v>122</v>
      </c>
      <c r="E152" s="56">
        <v>1.1782939800465515</v>
      </c>
      <c r="F152" s="56">
        <v>0.76220943289593512</v>
      </c>
      <c r="G152" s="56">
        <v>0.96374603284629967</v>
      </c>
      <c r="H152" s="56">
        <v>0.99817602820953866</v>
      </c>
      <c r="I152" s="56">
        <v>0.85830126586039879</v>
      </c>
      <c r="J152" s="56">
        <v>0.82577350073557954</v>
      </c>
      <c r="K152" s="56">
        <v>0.80535070336610248</v>
      </c>
      <c r="L152" s="56">
        <v>0.82695400680161546</v>
      </c>
      <c r="M152" s="90">
        <v>0.73344016799644163</v>
      </c>
    </row>
    <row r="153" spans="1:13" x14ac:dyDescent="0.35">
      <c r="A153" s="23" t="str">
        <f>B3&amp;C141&amp;D153</f>
        <v>DISTRIBUCION VOLUMEN X CRITERIO (Consumiciones)Total Bebidas FriasResto de canales</v>
      </c>
      <c r="B153" s="23">
        <v>0</v>
      </c>
      <c r="C153" s="23">
        <v>0</v>
      </c>
      <c r="D153" s="24" t="s">
        <v>123</v>
      </c>
      <c r="E153" s="24">
        <v>4.4403895247198104</v>
      </c>
      <c r="F153" s="24">
        <v>7.215053590951606</v>
      </c>
      <c r="G153" s="24">
        <v>4.1567054593646278</v>
      </c>
      <c r="H153" s="24">
        <v>4.4478516931753243</v>
      </c>
      <c r="I153" s="24">
        <v>5.758775220634119</v>
      </c>
      <c r="J153" s="24">
        <v>8.7711282365658718</v>
      </c>
      <c r="K153" s="24">
        <v>4.7925688280823113</v>
      </c>
      <c r="L153" s="24">
        <v>4.5425255225050982</v>
      </c>
      <c r="M153" s="90">
        <v>6.2596840029442689</v>
      </c>
    </row>
    <row r="154" spans="1:13" x14ac:dyDescent="0.35">
      <c r="A154" s="23" t="str">
        <f>B3&amp;C141&amp;D154</f>
        <v>DISTRIBUCION VOLUMEN X CRITERIO (Consumiciones)Total Bebidas FriasEN LA CALLE</v>
      </c>
      <c r="B154" s="23">
        <v>0</v>
      </c>
      <c r="C154" s="23">
        <v>0</v>
      </c>
      <c r="D154" s="23" t="s">
        <v>124</v>
      </c>
      <c r="E154" s="56">
        <v>7.3236225380112154</v>
      </c>
      <c r="F154" s="56">
        <v>6.1024798925959836</v>
      </c>
      <c r="G154" s="56">
        <v>3.9414744773589612</v>
      </c>
      <c r="H154" s="56">
        <v>3.9730125685209803</v>
      </c>
      <c r="I154" s="56">
        <v>5.1148978174308377</v>
      </c>
      <c r="J154" s="56">
        <v>6.2622676349277793</v>
      </c>
      <c r="K154" s="56">
        <v>3.5693965493034359</v>
      </c>
      <c r="L154" s="56">
        <v>3.7179275003298038</v>
      </c>
      <c r="M154" s="90">
        <v>4.4010895364353111</v>
      </c>
    </row>
    <row r="155" spans="1:13" x14ac:dyDescent="0.35">
      <c r="A155" s="23" t="str">
        <f>B3&amp;C141&amp;D155</f>
        <v>DISTRIBUCION VOLUMEN X CRITERIO (Consumiciones)Total Bebidas FriasEN CASA DE OTROS</v>
      </c>
      <c r="B155" s="23">
        <v>0</v>
      </c>
      <c r="C155" s="23">
        <v>0</v>
      </c>
      <c r="D155" s="24" t="s">
        <v>125</v>
      </c>
      <c r="E155" s="24">
        <v>4.005028288485545</v>
      </c>
      <c r="F155" s="24">
        <v>3.7509797654979407</v>
      </c>
      <c r="G155" s="24">
        <v>4.740411370939392</v>
      </c>
      <c r="H155" s="24">
        <v>3.4638568159172554</v>
      </c>
      <c r="I155" s="24">
        <v>3.0604236620806469</v>
      </c>
      <c r="J155" s="24">
        <v>3.6210199831955703</v>
      </c>
      <c r="K155" s="24">
        <v>4.6032181513403492</v>
      </c>
      <c r="L155" s="24">
        <v>3.3774814830611288</v>
      </c>
      <c r="M155" s="90">
        <v>3.2394795574151853</v>
      </c>
    </row>
    <row r="156" spans="1:13" x14ac:dyDescent="0.35">
      <c r="A156" s="23" t="str">
        <f>B3&amp;C141&amp;D156</f>
        <v>DISTRIBUCION VOLUMEN X CRITERIO (Consumiciones)Total Bebidas FriasEN EL ESTABLECIMIENTO</v>
      </c>
      <c r="B156" s="23">
        <v>0</v>
      </c>
      <c r="C156" s="23">
        <v>0</v>
      </c>
      <c r="D156" s="23" t="s">
        <v>126</v>
      </c>
      <c r="E156" s="56">
        <v>77.552301677848348</v>
      </c>
      <c r="F156" s="56">
        <v>81.300361057159563</v>
      </c>
      <c r="G156" s="56">
        <v>82.174359190180752</v>
      </c>
      <c r="H156" s="56">
        <v>81.553224542068804</v>
      </c>
      <c r="I156" s="56">
        <v>81.835701869075578</v>
      </c>
      <c r="J156" s="56">
        <v>80.687561697012796</v>
      </c>
      <c r="K156" s="56">
        <v>82.68454325143567</v>
      </c>
      <c r="L156" s="56">
        <v>83.002438676624053</v>
      </c>
      <c r="M156" s="90">
        <v>82.796168516018312</v>
      </c>
    </row>
    <row r="157" spans="1:13" x14ac:dyDescent="0.35">
      <c r="A157" s="23" t="str">
        <f>B3&amp;C141&amp;D157</f>
        <v>DISTRIBUCION VOLUMEN X CRITERIO (Consumiciones)Total Bebidas FriasEN EL TRABAJO</v>
      </c>
      <c r="B157" s="23">
        <v>0</v>
      </c>
      <c r="C157" s="23">
        <v>0</v>
      </c>
      <c r="D157" s="24" t="s">
        <v>127</v>
      </c>
      <c r="E157" s="24">
        <v>4.7529584373489868</v>
      </c>
      <c r="F157" s="24">
        <v>3.7960613180190479</v>
      </c>
      <c r="G157" s="24">
        <v>3.9159499796175354</v>
      </c>
      <c r="H157" s="24">
        <v>4.3771900152476224</v>
      </c>
      <c r="I157" s="24">
        <v>4.102592079457998</v>
      </c>
      <c r="J157" s="24">
        <v>3.7479638056538693</v>
      </c>
      <c r="K157" s="24">
        <v>3.8248322939171948</v>
      </c>
      <c r="L157" s="24">
        <v>4.2038127476577127</v>
      </c>
      <c r="M157" s="90">
        <v>3.9691245527508046</v>
      </c>
    </row>
    <row r="158" spans="1:13" x14ac:dyDescent="0.35">
      <c r="A158" s="23" t="str">
        <f>B3&amp;C141&amp;D158</f>
        <v>DISTRIBUCION VOLUMEN X CRITERIO (Consumiciones)Total Bebidas FriasEN COLEGIO/INSTITUTO/UNIV.</v>
      </c>
      <c r="B158" s="23">
        <v>0</v>
      </c>
      <c r="C158" s="23">
        <v>0</v>
      </c>
      <c r="D158" s="23" t="s">
        <v>128</v>
      </c>
      <c r="E158" s="56">
        <v>0.11756255243970141</v>
      </c>
      <c r="F158" s="56">
        <v>0.11180407651548992</v>
      </c>
      <c r="G158" s="56">
        <v>0.12559239115186502</v>
      </c>
      <c r="H158" s="56">
        <v>0.51437911161776995</v>
      </c>
      <c r="I158" s="56">
        <v>0.39980824517873592</v>
      </c>
      <c r="J158" s="56">
        <v>0.15244383449674068</v>
      </c>
      <c r="K158" s="56">
        <v>0.15559189103571441</v>
      </c>
      <c r="L158" s="56">
        <v>8.3326899842975949E-2</v>
      </c>
      <c r="M158" s="90">
        <v>0.14772685227098284</v>
      </c>
    </row>
    <row r="159" spans="1:13" x14ac:dyDescent="0.35">
      <c r="A159" s="23" t="str">
        <f>B3&amp;C141&amp;D159</f>
        <v>DISTRIBUCION VOLUMEN X CRITERIO (Consumiciones)Total Bebidas FriasEN MI CASA</v>
      </c>
      <c r="B159" s="23">
        <v>0</v>
      </c>
      <c r="C159" s="23">
        <v>0</v>
      </c>
      <c r="D159" s="24" t="s">
        <v>129</v>
      </c>
      <c r="E159" s="24">
        <v>4.2442754857345504</v>
      </c>
      <c r="F159" s="24">
        <v>2.8957882423204397</v>
      </c>
      <c r="G159" s="24">
        <v>3.5195760364936879</v>
      </c>
      <c r="H159" s="24">
        <v>4.2152447516302898</v>
      </c>
      <c r="I159" s="24">
        <v>3.0899919769411346</v>
      </c>
      <c r="J159" s="24">
        <v>2.5349778461808201</v>
      </c>
      <c r="K159" s="24">
        <v>3.3715937480694893</v>
      </c>
      <c r="L159" s="24">
        <v>3.3474480671000757</v>
      </c>
      <c r="M159" s="90">
        <v>3.2325066029529275</v>
      </c>
    </row>
    <row r="160" spans="1:13" x14ac:dyDescent="0.35">
      <c r="A160" s="23" t="str">
        <f>B3&amp;C141&amp;D160</f>
        <v>DISTRIBUCION VOLUMEN X CRITERIO (Consumiciones)Total Bebidas FriasEN M.TRANSP.(AVION,TREN,AUTOC,E</v>
      </c>
      <c r="B160" s="23">
        <v>0</v>
      </c>
      <c r="C160" s="23">
        <v>0</v>
      </c>
      <c r="D160" s="23" t="s">
        <v>130</v>
      </c>
      <c r="E160" s="56">
        <v>0.4438814681096282</v>
      </c>
      <c r="F160" s="56">
        <v>0.48218097774180091</v>
      </c>
      <c r="G160" s="56">
        <v>0.30631676907410799</v>
      </c>
      <c r="H160" s="56">
        <v>0.32986024447883855</v>
      </c>
      <c r="I160" s="56">
        <v>0.20797662912667519</v>
      </c>
      <c r="J160" s="56">
        <v>0.31883337006601387</v>
      </c>
      <c r="K160" s="56">
        <v>0.26490177044291963</v>
      </c>
      <c r="L160" s="56">
        <v>0.11525494941098684</v>
      </c>
      <c r="M160" s="90">
        <v>3.9548342275037097E-2</v>
      </c>
    </row>
    <row r="161" spans="1:13" x14ac:dyDescent="0.35">
      <c r="A161" s="23" t="str">
        <f>B3&amp;C141&amp;D161</f>
        <v>DISTRIBUCION VOLUMEN X CRITERIO (Consumiciones)Total Bebidas FriasEN OTRO LUGAR</v>
      </c>
      <c r="B161" s="23">
        <v>0</v>
      </c>
      <c r="C161" s="23">
        <v>0</v>
      </c>
      <c r="D161" s="24" t="s">
        <v>131</v>
      </c>
      <c r="E161" s="24">
        <v>1.5603738883946718</v>
      </c>
      <c r="F161" s="24">
        <v>1.5603555290116708</v>
      </c>
      <c r="G161" s="24">
        <v>1.2763187536824592</v>
      </c>
      <c r="H161" s="24">
        <v>1.5732376935026751</v>
      </c>
      <c r="I161" s="24">
        <v>2.1886300998425106</v>
      </c>
      <c r="J161" s="24">
        <v>2.6749170119229957</v>
      </c>
      <c r="K161" s="24">
        <v>1.525916832426206</v>
      </c>
      <c r="L161" s="24">
        <v>2.1523036867586294</v>
      </c>
      <c r="M161" s="90">
        <v>2.1743632234218846</v>
      </c>
    </row>
    <row r="162" spans="1:13" x14ac:dyDescent="0.35">
      <c r="A162" s="23" t="str">
        <f>B3&amp;C141&amp;D162</f>
        <v>DISTRIBUCION VOLUMEN X CRITERIO (Consumiciones)Total Bebidas FriasDESAYUNO</v>
      </c>
      <c r="B162" s="23">
        <v>0</v>
      </c>
      <c r="C162" s="23">
        <v>0</v>
      </c>
      <c r="D162" s="23" t="s">
        <v>132</v>
      </c>
      <c r="E162" s="56">
        <v>5.212686914847497</v>
      </c>
      <c r="F162" s="56">
        <v>5.3314926739700734</v>
      </c>
      <c r="G162" s="56">
        <v>5.7155039172290412</v>
      </c>
      <c r="H162" s="56">
        <v>6.0266256234727251</v>
      </c>
      <c r="I162" s="56">
        <v>5.384051941877396</v>
      </c>
      <c r="J162" s="56">
        <v>5.7417562913204074</v>
      </c>
      <c r="K162" s="56">
        <v>5.8922674968961042</v>
      </c>
      <c r="L162" s="56">
        <v>6.3196502843118774</v>
      </c>
      <c r="M162" s="90">
        <v>5.9222071772425435</v>
      </c>
    </row>
    <row r="163" spans="1:13" x14ac:dyDescent="0.35">
      <c r="A163" s="23" t="str">
        <f>B3&amp;C141&amp;D163</f>
        <v>DISTRIBUCION VOLUMEN X CRITERIO (Consumiciones)Total Bebidas FriasAPERITIVO/ANTES DE COMER</v>
      </c>
      <c r="B163" s="23">
        <v>0</v>
      </c>
      <c r="C163" s="23">
        <v>0</v>
      </c>
      <c r="D163" s="24" t="s">
        <v>133</v>
      </c>
      <c r="E163" s="24">
        <v>24.731560024863281</v>
      </c>
      <c r="F163" s="24">
        <v>21.118074082117676</v>
      </c>
      <c r="G163" s="24">
        <v>22.667435341377391</v>
      </c>
      <c r="H163" s="24">
        <v>22.567102463453086</v>
      </c>
      <c r="I163" s="24">
        <v>21.560707812082132</v>
      </c>
      <c r="J163" s="24">
        <v>19.580889375365398</v>
      </c>
      <c r="K163" s="24">
        <v>21.057063644383025</v>
      </c>
      <c r="L163" s="24">
        <v>20.573610227128487</v>
      </c>
      <c r="M163" s="90">
        <v>20.252368600252705</v>
      </c>
    </row>
    <row r="164" spans="1:13" x14ac:dyDescent="0.35">
      <c r="A164" s="23" t="str">
        <f>B3&amp;C141&amp;D164</f>
        <v>DISTRIBUCION VOLUMEN X CRITERIO (Consumiciones)Total Bebidas FriasCOMIDA</v>
      </c>
      <c r="B164" s="23">
        <v>0</v>
      </c>
      <c r="C164" s="23">
        <v>0</v>
      </c>
      <c r="D164" s="23" t="s">
        <v>134</v>
      </c>
      <c r="E164" s="56">
        <v>27.520281267705755</v>
      </c>
      <c r="F164" s="56">
        <v>23.542802425474889</v>
      </c>
      <c r="G164" s="56">
        <v>27.1908570207274</v>
      </c>
      <c r="H164" s="56">
        <v>28.056097469928297</v>
      </c>
      <c r="I164" s="56">
        <v>25.748187382997063</v>
      </c>
      <c r="J164" s="56">
        <v>22.014685663944743</v>
      </c>
      <c r="K164" s="56">
        <v>27.941192682438281</v>
      </c>
      <c r="L164" s="56">
        <v>28.121098290385483</v>
      </c>
      <c r="M164" s="90">
        <v>27.262529865815399</v>
      </c>
    </row>
    <row r="165" spans="1:13" x14ac:dyDescent="0.35">
      <c r="A165" s="23" t="str">
        <f>B3&amp;C141&amp;D165</f>
        <v>DISTRIBUCION VOLUMEN X CRITERIO (Consumiciones)Total Bebidas FriasTARDE/MERIENDA</v>
      </c>
      <c r="B165" s="23">
        <v>0</v>
      </c>
      <c r="C165" s="23">
        <v>0</v>
      </c>
      <c r="D165" s="24" t="s">
        <v>135</v>
      </c>
      <c r="E165" s="24">
        <v>15.264211482989735</v>
      </c>
      <c r="F165" s="24">
        <v>13.302735199247778</v>
      </c>
      <c r="G165" s="24">
        <v>11.770677060898182</v>
      </c>
      <c r="H165" s="24">
        <v>12.823187873114506</v>
      </c>
      <c r="I165" s="24">
        <v>13.671793747957093</v>
      </c>
      <c r="J165" s="24">
        <v>13.007252080643978</v>
      </c>
      <c r="K165" s="24">
        <v>11.967114194889122</v>
      </c>
      <c r="L165" s="24">
        <v>12.585177578512877</v>
      </c>
      <c r="M165" s="90">
        <v>13.522385092874323</v>
      </c>
    </row>
    <row r="166" spans="1:13" x14ac:dyDescent="0.35">
      <c r="A166" s="23" t="str">
        <f>B3&amp;C141&amp;D166</f>
        <v>DISTRIBUCION VOLUMEN X CRITERIO (Consumiciones)Total Bebidas FriasANTES DE CENAR</v>
      </c>
      <c r="B166" s="23">
        <v>0</v>
      </c>
      <c r="C166" s="23">
        <v>0</v>
      </c>
      <c r="D166" s="23" t="s">
        <v>136</v>
      </c>
      <c r="E166" s="56">
        <v>10.583403940408934</v>
      </c>
      <c r="F166" s="56">
        <v>10.69780527592615</v>
      </c>
      <c r="G166" s="56">
        <v>11.146525986403988</v>
      </c>
      <c r="H166" s="56">
        <v>10.251242925361305</v>
      </c>
      <c r="I166" s="56">
        <v>10.11948228984043</v>
      </c>
      <c r="J166" s="56">
        <v>10.426518896340376</v>
      </c>
      <c r="K166" s="56">
        <v>10.972463359047122</v>
      </c>
      <c r="L166" s="56">
        <v>10.799840332982187</v>
      </c>
      <c r="M166" s="90">
        <v>10.762183481399552</v>
      </c>
    </row>
    <row r="167" spans="1:13" x14ac:dyDescent="0.35">
      <c r="A167" s="23" t="str">
        <f>B3&amp;C141&amp;D167</f>
        <v>DISTRIBUCION VOLUMEN X CRITERIO (Consumiciones)Total Bebidas FriasCENA</v>
      </c>
      <c r="B167" s="23">
        <v>0</v>
      </c>
      <c r="C167" s="23">
        <v>0</v>
      </c>
      <c r="D167" s="24" t="s">
        <v>137</v>
      </c>
      <c r="E167" s="24">
        <v>11.062435622053185</v>
      </c>
      <c r="F167" s="24">
        <v>17.98776650485317</v>
      </c>
      <c r="G167" s="24">
        <v>14.365820670624331</v>
      </c>
      <c r="H167" s="24">
        <v>13.090420415160331</v>
      </c>
      <c r="I167" s="24">
        <v>15.673017635871989</v>
      </c>
      <c r="J167" s="24">
        <v>19.561399447219461</v>
      </c>
      <c r="K167" s="24">
        <v>14.526921269713563</v>
      </c>
      <c r="L167" s="24">
        <v>14.403709592509943</v>
      </c>
      <c r="M167" s="90">
        <v>14.964436554577192</v>
      </c>
    </row>
    <row r="168" spans="1:13" x14ac:dyDescent="0.35">
      <c r="A168" s="23" t="str">
        <f>B3&amp;C141&amp;D168</f>
        <v>DISTRIBUCION VOLUMEN X CRITERIO (Consumiciones)Total Bebidas FriasDESPUES DE LA CENA</v>
      </c>
      <c r="B168" s="23">
        <v>0</v>
      </c>
      <c r="C168" s="23">
        <v>0</v>
      </c>
      <c r="D168" s="23" t="s">
        <v>138</v>
      </c>
      <c r="E168" s="56">
        <v>1.5030216584890788</v>
      </c>
      <c r="F168" s="56">
        <v>3.7883052524808796</v>
      </c>
      <c r="G168" s="56">
        <v>3.6629547063687364</v>
      </c>
      <c r="H168" s="56">
        <v>3.1464489692779054</v>
      </c>
      <c r="I168" s="56">
        <v>3.3632393471607283</v>
      </c>
      <c r="J168" s="56">
        <v>4.5280412344403143</v>
      </c>
      <c r="K168" s="56">
        <v>3.4721612374567536</v>
      </c>
      <c r="L168" s="56">
        <v>3.2868061344531045</v>
      </c>
      <c r="M168" s="90">
        <v>3.3366679393669827</v>
      </c>
    </row>
    <row r="169" spans="1:13" x14ac:dyDescent="0.35">
      <c r="A169" s="23" t="str">
        <f>B3&amp;C141&amp;D169</f>
        <v>DISTRIBUCION VOLUMEN X CRITERIO (Consumiciones)Total Bebidas FriasDURANTE EL DIA</v>
      </c>
      <c r="B169" s="23">
        <v>0</v>
      </c>
      <c r="C169" s="23">
        <v>0</v>
      </c>
      <c r="D169" s="24" t="s">
        <v>139</v>
      </c>
      <c r="E169" s="24">
        <v>4.1224033192499938</v>
      </c>
      <c r="F169" s="24">
        <v>4.2310043953711629</v>
      </c>
      <c r="G169" s="24">
        <v>3.4802242648697095</v>
      </c>
      <c r="H169" s="24">
        <v>4.0388708144413084</v>
      </c>
      <c r="I169" s="24">
        <v>4.4795365569191459</v>
      </c>
      <c r="J169" s="24">
        <v>5.1394465156737432</v>
      </c>
      <c r="K169" s="24">
        <v>4.1708150751705553</v>
      </c>
      <c r="L169" s="24">
        <v>3.910106425395087</v>
      </c>
      <c r="M169" s="90">
        <v>3.977224240611211</v>
      </c>
    </row>
    <row r="170" spans="1:13" x14ac:dyDescent="0.35">
      <c r="A170" s="23" t="str">
        <f>B3&amp;C141&amp;D170</f>
        <v>DISTRIBUCION VOLUMEN X CRITERIO (Consumiciones)Total Bebidas FriasCON AMIGOS</v>
      </c>
      <c r="B170" s="23">
        <v>0</v>
      </c>
      <c r="C170" s="23">
        <v>0</v>
      </c>
      <c r="D170" s="23" t="s">
        <v>140</v>
      </c>
      <c r="E170" s="56">
        <v>35.610831497337834</v>
      </c>
      <c r="F170" s="56">
        <v>33.748047255792834</v>
      </c>
      <c r="G170" s="56">
        <v>37.320477527301776</v>
      </c>
      <c r="H170" s="56">
        <v>36.772040855589786</v>
      </c>
      <c r="I170" s="56">
        <v>35.844129795263427</v>
      </c>
      <c r="J170" s="56">
        <v>34.166010725942719</v>
      </c>
      <c r="K170" s="56">
        <v>36.414335685063044</v>
      </c>
      <c r="L170" s="56">
        <v>37.445069089787971</v>
      </c>
      <c r="M170" s="90">
        <v>35.651035413870332</v>
      </c>
    </row>
    <row r="171" spans="1:13" x14ac:dyDescent="0.35">
      <c r="A171" s="23" t="str">
        <f>B3&amp;C141&amp;D171</f>
        <v>DISTRIBUCION VOLUMEN X CRITERIO (Consumiciones)Total Bebidas FriasCON CLIENTES</v>
      </c>
      <c r="B171" s="23">
        <v>0</v>
      </c>
      <c r="C171" s="23">
        <v>0</v>
      </c>
      <c r="D171" s="24" t="s">
        <v>141</v>
      </c>
      <c r="E171" s="24">
        <v>0.61197206910654967</v>
      </c>
      <c r="F171" s="24">
        <v>0.39490651507037278</v>
      </c>
      <c r="G171" s="24">
        <v>0.44431017736869804</v>
      </c>
      <c r="H171" s="24">
        <v>0.43067224501867907</v>
      </c>
      <c r="I171" s="24">
        <v>0.39636668721956442</v>
      </c>
      <c r="J171" s="24">
        <v>0.30172933755851761</v>
      </c>
      <c r="K171" s="24">
        <v>0.37366616697870297</v>
      </c>
      <c r="L171" s="24">
        <v>0.36829495793200584</v>
      </c>
      <c r="M171" s="90">
        <v>0.26198450716976385</v>
      </c>
    </row>
    <row r="172" spans="1:13" x14ac:dyDescent="0.35">
      <c r="A172" s="23" t="str">
        <f>B3&amp;C141&amp;D172</f>
        <v>DISTRIBUCION VOLUMEN X CRITERIO (Consumiciones)Total Bebidas FriasCON COMPAÑEROS DE TRABAJO</v>
      </c>
      <c r="B172" s="23">
        <v>0</v>
      </c>
      <c r="C172" s="23">
        <v>0</v>
      </c>
      <c r="D172" s="23" t="s">
        <v>142</v>
      </c>
      <c r="E172" s="56">
        <v>4.4321218601092536</v>
      </c>
      <c r="F172" s="56">
        <v>3.4115508675983897</v>
      </c>
      <c r="G172" s="56">
        <v>4.8124978338474333</v>
      </c>
      <c r="H172" s="56">
        <v>4.5850240200315291</v>
      </c>
      <c r="I172" s="56">
        <v>3.997142713873949</v>
      </c>
      <c r="J172" s="56">
        <v>3.5211929046043027</v>
      </c>
      <c r="K172" s="56">
        <v>4.7997968661307029</v>
      </c>
      <c r="L172" s="56">
        <v>4.3627027556172422</v>
      </c>
      <c r="M172" s="90">
        <v>4.2862365333217873</v>
      </c>
    </row>
    <row r="173" spans="1:13" x14ac:dyDescent="0.35">
      <c r="A173" s="23" t="str">
        <f>B3&amp;C141&amp;D173</f>
        <v>DISTRIBUCION VOLUMEN X CRITERIO (Consumiciones)Total Bebidas FriasCON COMPAÑEROS DE CLASE</v>
      </c>
      <c r="B173" s="23">
        <v>0</v>
      </c>
      <c r="C173" s="23">
        <v>0</v>
      </c>
      <c r="D173" s="24" t="s">
        <v>143</v>
      </c>
      <c r="E173" s="24">
        <v>0.43771831917542925</v>
      </c>
      <c r="F173" s="24">
        <v>0.2489674209462511</v>
      </c>
      <c r="G173" s="24">
        <v>0.33303027827427367</v>
      </c>
      <c r="H173" s="24">
        <v>0.33525485928252896</v>
      </c>
      <c r="I173" s="24">
        <v>0.35635836701037055</v>
      </c>
      <c r="J173" s="24">
        <v>0.19538853606994891</v>
      </c>
      <c r="K173" s="24">
        <v>0.36536369927451295</v>
      </c>
      <c r="L173" s="24">
        <v>0.26584456377248833</v>
      </c>
      <c r="M173" s="90">
        <v>0.33628927822147348</v>
      </c>
    </row>
    <row r="174" spans="1:13" x14ac:dyDescent="0.35">
      <c r="A174" s="23" t="str">
        <f>B3&amp;C141&amp;D174</f>
        <v>DISTRIBUCION VOLUMEN X CRITERIO (Consumiciones)Total Bebidas FriasCON FAMILIA</v>
      </c>
      <c r="B174" s="23">
        <v>0</v>
      </c>
      <c r="C174" s="23">
        <v>0</v>
      </c>
      <c r="D174" s="23" t="s">
        <v>144</v>
      </c>
      <c r="E174" s="56">
        <v>28.079895444767462</v>
      </c>
      <c r="F174" s="56">
        <v>32.510285069805207</v>
      </c>
      <c r="G174" s="56">
        <v>28.155290033387629</v>
      </c>
      <c r="H174" s="56">
        <v>26.790929530712042</v>
      </c>
      <c r="I174" s="56">
        <v>29.623900543785098</v>
      </c>
      <c r="J174" s="56">
        <v>32.801691061488043</v>
      </c>
      <c r="K174" s="56">
        <v>29.614145488861855</v>
      </c>
      <c r="L174" s="56">
        <v>26.406651567342308</v>
      </c>
      <c r="M174" s="90">
        <v>28.880322216230468</v>
      </c>
    </row>
    <row r="175" spans="1:13" x14ac:dyDescent="0.35">
      <c r="A175" s="23" t="str">
        <f>B3&amp;C141&amp;D175</f>
        <v>DISTRIBUCION VOLUMEN X CRITERIO (Consumiciones)Total Bebidas FriasCON LA PAREJA</v>
      </c>
      <c r="B175" s="23">
        <v>0</v>
      </c>
      <c r="C175" s="23">
        <v>0</v>
      </c>
      <c r="D175" s="24" t="s">
        <v>145</v>
      </c>
      <c r="E175" s="24">
        <v>16.711036925059126</v>
      </c>
      <c r="F175" s="24">
        <v>17.211055555418447</v>
      </c>
      <c r="G175" s="24">
        <v>16.104250940316515</v>
      </c>
      <c r="H175" s="24">
        <v>16.627937895368568</v>
      </c>
      <c r="I175" s="24">
        <v>16.688696030071611</v>
      </c>
      <c r="J175" s="24">
        <v>16.251426863998333</v>
      </c>
      <c r="K175" s="24">
        <v>15.60069572206228</v>
      </c>
      <c r="L175" s="24">
        <v>17.054345430450415</v>
      </c>
      <c r="M175" s="90">
        <v>17.667179682979537</v>
      </c>
    </row>
    <row r="176" spans="1:13" x14ac:dyDescent="0.35">
      <c r="A176" s="23" t="str">
        <f>B3&amp;C141&amp;D176</f>
        <v>DISTRIBUCION VOLUMEN X CRITERIO (Consumiciones)Total Bebidas FriasESTABA SOLO/A</v>
      </c>
      <c r="B176" s="23">
        <v>0</v>
      </c>
      <c r="C176" s="23">
        <v>0</v>
      </c>
      <c r="D176" s="23" t="s">
        <v>146</v>
      </c>
      <c r="E176" s="56">
        <v>13.600990469816363</v>
      </c>
      <c r="F176" s="56">
        <v>11.916724868521394</v>
      </c>
      <c r="G176" s="56">
        <v>12.305995250143171</v>
      </c>
      <c r="H176" s="56">
        <v>13.867170517816172</v>
      </c>
      <c r="I176" s="56">
        <v>12.505478709178973</v>
      </c>
      <c r="J176" s="56">
        <v>12.07785352735597</v>
      </c>
      <c r="K176" s="56">
        <v>12.163820830352851</v>
      </c>
      <c r="L176" s="56">
        <v>13.335133878798032</v>
      </c>
      <c r="M176" s="90">
        <v>12.354046202957651</v>
      </c>
    </row>
    <row r="177" spans="1:13" x14ac:dyDescent="0.35">
      <c r="A177" s="23" t="str">
        <f>B3&amp;C141&amp;D177</f>
        <v>DISTRIBUCION VOLUMEN X CRITERIO (Consumiciones)Total Bebidas FriasOTROS</v>
      </c>
      <c r="B177" s="23">
        <v>0</v>
      </c>
      <c r="C177" s="23">
        <v>0</v>
      </c>
      <c r="D177" s="24" t="s">
        <v>147</v>
      </c>
      <c r="E177" s="24">
        <v>0.51542876095978529</v>
      </c>
      <c r="F177" s="24">
        <v>0.55844893496775649</v>
      </c>
      <c r="G177" s="24">
        <v>0.52413836639913647</v>
      </c>
      <c r="H177" s="24">
        <v>0.59096950188226305</v>
      </c>
      <c r="I177" s="24">
        <v>0.58794386830297451</v>
      </c>
      <c r="J177" s="24">
        <v>0.6846934611507145</v>
      </c>
      <c r="K177" s="24">
        <v>0.66817637328042889</v>
      </c>
      <c r="L177" s="24">
        <v>0.76195594138600642</v>
      </c>
      <c r="M177" s="90">
        <v>0.56289347104737986</v>
      </c>
    </row>
    <row r="178" spans="1:13" x14ac:dyDescent="0.35">
      <c r="A178" s="23" t="str">
        <f>B3&amp;C141&amp;D178</f>
        <v>DISTRIBUCION VOLUMEN X CRITERIO (Consumiciones)Total Bebidas FriasESTAR TRABAJANDO</v>
      </c>
      <c r="B178" s="23">
        <v>0</v>
      </c>
      <c r="C178" s="23">
        <v>0</v>
      </c>
      <c r="D178" s="23" t="s">
        <v>148</v>
      </c>
      <c r="E178" s="56">
        <v>7.3182761078453753</v>
      </c>
      <c r="F178" s="56">
        <v>5.233923948479636</v>
      </c>
      <c r="G178" s="56">
        <v>5.909986252151711</v>
      </c>
      <c r="H178" s="56">
        <v>6.5724239126377242</v>
      </c>
      <c r="I178" s="56">
        <v>6.0534285576323059</v>
      </c>
      <c r="J178" s="56">
        <v>5.3716662005629052</v>
      </c>
      <c r="K178" s="56">
        <v>5.8420289924406159</v>
      </c>
      <c r="L178" s="56">
        <v>6.8581113079662108</v>
      </c>
      <c r="M178" s="90">
        <v>6.2101254462651498</v>
      </c>
    </row>
    <row r="179" spans="1:13" x14ac:dyDescent="0.35">
      <c r="A179" s="23" t="str">
        <f>B3&amp;C141&amp;D179</f>
        <v>DISTRIBUCION VOLUMEN X CRITERIO (Consumiciones)Total Bebidas FriasCOMIDA DE NEGOCIOS</v>
      </c>
      <c r="B179" s="23">
        <v>0</v>
      </c>
      <c r="C179" s="23">
        <v>0</v>
      </c>
      <c r="D179" s="24" t="s">
        <v>149</v>
      </c>
      <c r="E179" s="24">
        <v>0.22059952572775177</v>
      </c>
      <c r="F179" s="24">
        <v>0.21230512661679818</v>
      </c>
      <c r="G179" s="24">
        <v>0.54669812332793655</v>
      </c>
      <c r="H179" s="24">
        <v>0.16916580282612256</v>
      </c>
      <c r="I179" s="24">
        <v>0.22617829391138977</v>
      </c>
      <c r="J179" s="24">
        <v>0.15513538307864314</v>
      </c>
      <c r="K179" s="24">
        <v>0.57220945211055585</v>
      </c>
      <c r="L179" s="24">
        <v>0.22086805726097564</v>
      </c>
      <c r="M179" s="90">
        <v>0.21790000511704249</v>
      </c>
    </row>
    <row r="180" spans="1:13" x14ac:dyDescent="0.35">
      <c r="A180" s="23" t="str">
        <f>B3&amp;C141&amp;D180</f>
        <v>DISTRIBUCION VOLUMEN X CRITERIO (Consumiciones)Total Bebidas FriasPOR PLACER/RELAX</v>
      </c>
      <c r="B180" s="23">
        <v>0</v>
      </c>
      <c r="C180" s="23">
        <v>0</v>
      </c>
      <c r="D180" s="23" t="s">
        <v>150</v>
      </c>
      <c r="E180" s="56">
        <v>16.172819045179399</v>
      </c>
      <c r="F180" s="56">
        <v>19.963388359793584</v>
      </c>
      <c r="G180" s="56">
        <v>15.974374621439051</v>
      </c>
      <c r="H180" s="56">
        <v>14.859477790444247</v>
      </c>
      <c r="I180" s="56">
        <v>17.575346180132531</v>
      </c>
      <c r="J180" s="56">
        <v>18.875381140145361</v>
      </c>
      <c r="K180" s="56">
        <v>14.705875011726061</v>
      </c>
      <c r="L180" s="56">
        <v>15.221294108212181</v>
      </c>
      <c r="M180" s="90">
        <v>16.125670627782394</v>
      </c>
    </row>
    <row r="181" spans="1:13" x14ac:dyDescent="0.35">
      <c r="A181" s="23" t="str">
        <f>B3&amp;C141&amp;D181</f>
        <v>DISTRIBUCION VOLUMEN X CRITERIO (Consumiciones)Total Bebidas FriasTENER HAMBRE/SIN PLANIFICAR</v>
      </c>
      <c r="B181" s="23">
        <v>0</v>
      </c>
      <c r="C181" s="23">
        <v>0</v>
      </c>
      <c r="D181" s="24" t="s">
        <v>151</v>
      </c>
      <c r="E181" s="24">
        <v>29.132851333175463</v>
      </c>
      <c r="F181" s="24">
        <v>29.955984590287738</v>
      </c>
      <c r="G181" s="24">
        <v>29.381074510697079</v>
      </c>
      <c r="H181" s="24">
        <v>30.78302718441584</v>
      </c>
      <c r="I181" s="24">
        <v>24.626890618964133</v>
      </c>
      <c r="J181" s="24">
        <v>25.173424553852268</v>
      </c>
      <c r="K181" s="24">
        <v>23.474379569134051</v>
      </c>
      <c r="L181" s="24">
        <v>24.007313194069724</v>
      </c>
      <c r="M181" s="90">
        <v>24.745712508807216</v>
      </c>
    </row>
    <row r="182" spans="1:13" x14ac:dyDescent="0.35">
      <c r="A182" s="23" t="str">
        <f>B3&amp;C141&amp;D182</f>
        <v>DISTRIBUCION VOLUMEN X CRITERIO (Consumiciones)Total Bebidas FriasESTAR DE COMPRAS</v>
      </c>
      <c r="B182" s="23">
        <v>0</v>
      </c>
      <c r="C182" s="23">
        <v>0</v>
      </c>
      <c r="D182" s="23" t="s">
        <v>152</v>
      </c>
      <c r="E182" s="56">
        <v>2.5375479631899078</v>
      </c>
      <c r="F182" s="56">
        <v>2.2675333601514316</v>
      </c>
      <c r="G182" s="56">
        <v>2.6350152579660771</v>
      </c>
      <c r="H182" s="56">
        <v>2.5024973366910648</v>
      </c>
      <c r="I182" s="56">
        <v>2.0934407779395596</v>
      </c>
      <c r="J182" s="56">
        <v>2.029275637713289</v>
      </c>
      <c r="K182" s="56">
        <v>2.4417040531301355</v>
      </c>
      <c r="L182" s="56">
        <v>2.7949645677834476</v>
      </c>
      <c r="M182" s="90">
        <v>2.1824658634221992</v>
      </c>
    </row>
    <row r="183" spans="1:13" x14ac:dyDescent="0.35">
      <c r="A183" s="23" t="str">
        <f>B3&amp;C141&amp;D183</f>
        <v>DISTRIBUCION VOLUMEN X CRITERIO (Consumiciones)Total Bebidas FriasNO COCINAR EN CASA</v>
      </c>
      <c r="B183" s="23">
        <v>0</v>
      </c>
      <c r="C183" s="23">
        <v>0</v>
      </c>
      <c r="D183" s="24" t="s">
        <v>153</v>
      </c>
      <c r="E183" s="24">
        <v>3.5092412860327453</v>
      </c>
      <c r="F183" s="24">
        <v>3.0159933760942153</v>
      </c>
      <c r="G183" s="24">
        <v>3.3556849333155085</v>
      </c>
      <c r="H183" s="24">
        <v>3.5195522769496708</v>
      </c>
      <c r="I183" s="24">
        <v>3.4080746887350308</v>
      </c>
      <c r="J183" s="24">
        <v>2.9348720313666221</v>
      </c>
      <c r="K183" s="24">
        <v>3.4603509352873236</v>
      </c>
      <c r="L183" s="24">
        <v>3.1817941032778818</v>
      </c>
      <c r="M183" s="90">
        <v>3.0307465371398883</v>
      </c>
    </row>
    <row r="184" spans="1:13" x14ac:dyDescent="0.35">
      <c r="A184" s="23" t="str">
        <f>B3&amp;C141&amp;D184</f>
        <v>DISTRIBUCION VOLUMEN X CRITERIO (Consumiciones)Total Bebidas FriasCELEBRACION/FIESTA/SALIR TOMAR</v>
      </c>
      <c r="B184" s="23">
        <v>0</v>
      </c>
      <c r="C184" s="23">
        <v>0</v>
      </c>
      <c r="D184" s="23" t="s">
        <v>154</v>
      </c>
      <c r="E184" s="56">
        <v>34.648526950079997</v>
      </c>
      <c r="F184" s="56">
        <v>33.101050348100564</v>
      </c>
      <c r="G184" s="56">
        <v>35.957554962511118</v>
      </c>
      <c r="H184" s="56">
        <v>34.025964031689789</v>
      </c>
      <c r="I184" s="56">
        <v>38.476965277984135</v>
      </c>
      <c r="J184" s="56">
        <v>38.627006484089812</v>
      </c>
      <c r="K184" s="56">
        <v>41.587967719062071</v>
      </c>
      <c r="L184" s="56">
        <v>40.211054025778807</v>
      </c>
      <c r="M184" s="90">
        <v>40.251482958280363</v>
      </c>
    </row>
    <row r="185" spans="1:13" x14ac:dyDescent="0.35">
      <c r="A185" s="23" t="str">
        <f>B3&amp;C141&amp;D185</f>
        <v>DISTRIBUCION VOLUMEN X CRITERIO (Consumiciones)Total Bebidas FriasVIENDO DEPORTES</v>
      </c>
      <c r="B185" s="23">
        <v>0</v>
      </c>
      <c r="C185" s="23">
        <v>0</v>
      </c>
      <c r="D185" s="24" t="s">
        <v>155</v>
      </c>
      <c r="E185" s="24">
        <v>1.9134709627498185</v>
      </c>
      <c r="F185" s="24">
        <v>1.5062333569431317</v>
      </c>
      <c r="G185" s="24">
        <v>1.9455928491384074</v>
      </c>
      <c r="H185" s="24">
        <v>3.0477913918409425</v>
      </c>
      <c r="I185" s="24">
        <v>2.781650224348498</v>
      </c>
      <c r="J185" s="24">
        <v>1.8597151149115545</v>
      </c>
      <c r="K185" s="24">
        <v>3.3805721153316157</v>
      </c>
      <c r="L185" s="24">
        <v>2.8169499765592576</v>
      </c>
      <c r="M185" s="90">
        <v>2.1091947349568789</v>
      </c>
    </row>
    <row r="186" spans="1:13" x14ac:dyDescent="0.35">
      <c r="A186" s="23" t="str">
        <f>B3&amp;C141&amp;D186</f>
        <v>DISTRIBUCION VOLUMEN X CRITERIO (Consumiciones)Total Bebidas FriasOTROS MOTIVOS</v>
      </c>
      <c r="B186" s="23">
        <v>0</v>
      </c>
      <c r="C186" s="23">
        <v>0</v>
      </c>
      <c r="D186" s="23" t="s">
        <v>156</v>
      </c>
      <c r="E186" s="56">
        <v>4.5466644991854492</v>
      </c>
      <c r="F186" s="56">
        <v>4.743569209203379</v>
      </c>
      <c r="G186" s="56">
        <v>4.2940230280584837</v>
      </c>
      <c r="H186" s="56">
        <v>4.5201168122991753</v>
      </c>
      <c r="I186" s="56">
        <v>4.7580444165453306</v>
      </c>
      <c r="J186" s="56">
        <v>4.9735135765839349</v>
      </c>
      <c r="K186" s="56">
        <v>4.5349033117310329</v>
      </c>
      <c r="L186" s="56">
        <v>4.6876448740546426</v>
      </c>
      <c r="M186" s="90">
        <v>5.1267068288900344</v>
      </c>
    </row>
    <row r="187" spans="1:13" x14ac:dyDescent="0.35">
      <c r="A187" s="23" t="str">
        <f>B3&amp;C187&amp;D187</f>
        <v>DISTRIBUCION VOLUMEN X CRITERIO (Consumiciones)Total Bebidas CalientesT.ESPAÑA</v>
      </c>
      <c r="B187" s="23">
        <v>0</v>
      </c>
      <c r="C187" s="23" t="s">
        <v>65</v>
      </c>
      <c r="D187" s="24" t="s">
        <v>49</v>
      </c>
      <c r="E187" s="24">
        <v>100</v>
      </c>
      <c r="F187" s="24">
        <v>100</v>
      </c>
      <c r="G187" s="24">
        <v>100</v>
      </c>
      <c r="H187" s="24">
        <v>100</v>
      </c>
      <c r="I187" s="24">
        <v>100</v>
      </c>
      <c r="J187" s="24">
        <v>100</v>
      </c>
      <c r="K187" s="24">
        <v>100</v>
      </c>
      <c r="L187" s="24">
        <v>100</v>
      </c>
      <c r="M187" s="90">
        <v>100</v>
      </c>
    </row>
    <row r="188" spans="1:13" x14ac:dyDescent="0.35">
      <c r="A188" s="23" t="str">
        <f>B3&amp;C187&amp;D188</f>
        <v>DISTRIBUCION VOLUMEN X CRITERIO (Consumiciones)Total Bebidas CalientesHiper+Super+Discount+G.A</v>
      </c>
      <c r="B188" s="23">
        <v>0</v>
      </c>
      <c r="C188" s="23">
        <v>0</v>
      </c>
      <c r="D188" s="23" t="s">
        <v>112</v>
      </c>
      <c r="E188" s="56">
        <v>1.154912880709096</v>
      </c>
      <c r="F188" s="56">
        <v>1.1422388214645263</v>
      </c>
      <c r="G188" s="56">
        <v>0.6495408131833712</v>
      </c>
      <c r="H188" s="56">
        <v>0.71614598632142035</v>
      </c>
      <c r="I188" s="56">
        <v>0.74574849881646355</v>
      </c>
      <c r="J188" s="56">
        <v>1.0037867436526609</v>
      </c>
      <c r="K188" s="56">
        <v>0.71153144375527377</v>
      </c>
      <c r="L188" s="56">
        <v>0.69136302210424339</v>
      </c>
      <c r="M188" s="90">
        <v>0.85102232272833001</v>
      </c>
    </row>
    <row r="189" spans="1:13" x14ac:dyDescent="0.35">
      <c r="A189" s="23" t="str">
        <f>B3&amp;C187&amp;D189</f>
        <v>DISTRIBUCION VOLUMEN X CRITERIO (Consumiciones)Total Bebidas CalientesRestaurantes</v>
      </c>
      <c r="B189" s="23">
        <v>0</v>
      </c>
      <c r="C189" s="23">
        <v>0</v>
      </c>
      <c r="D189" s="24" t="s">
        <v>113</v>
      </c>
      <c r="E189" s="24">
        <v>5.3737577782764765</v>
      </c>
      <c r="F189" s="24">
        <v>6.5114785048127883</v>
      </c>
      <c r="G189" s="24">
        <v>6.0400631497847881</v>
      </c>
      <c r="H189" s="24">
        <v>5.2615622368604908</v>
      </c>
      <c r="I189" s="24">
        <v>5.8018598253280489</v>
      </c>
      <c r="J189" s="24">
        <v>6.0045712906725699</v>
      </c>
      <c r="K189" s="24">
        <v>5.4940216569358329</v>
      </c>
      <c r="L189" s="24">
        <v>5.4420812580725304</v>
      </c>
      <c r="M189" s="90">
        <v>5.7446557777062317</v>
      </c>
    </row>
    <row r="190" spans="1:13" x14ac:dyDescent="0.35">
      <c r="A190" s="23" t="str">
        <f>B3&amp;C187&amp;D190</f>
        <v>DISTRIBUCION VOLUMEN X CRITERIO (Consumiciones)Total Bebidas CalientesRestaurantes Fast Food</v>
      </c>
      <c r="B190" s="23">
        <v>0</v>
      </c>
      <c r="C190" s="23">
        <v>0</v>
      </c>
      <c r="D190" s="23" t="s">
        <v>114</v>
      </c>
      <c r="E190" s="56">
        <v>1.0593007237023884</v>
      </c>
      <c r="F190" s="56">
        <v>1.0158625235086636</v>
      </c>
      <c r="G190" s="56">
        <v>1.1942727272052509</v>
      </c>
      <c r="H190" s="56">
        <v>1.1486224464930952</v>
      </c>
      <c r="I190" s="56">
        <v>1.0638561740841945</v>
      </c>
      <c r="J190" s="56">
        <v>1.1350903181013021</v>
      </c>
      <c r="K190" s="56">
        <v>1.1030761408189169</v>
      </c>
      <c r="L190" s="56">
        <v>1.3308079163960485</v>
      </c>
      <c r="M190" s="90">
        <v>1.3891319384002994</v>
      </c>
    </row>
    <row r="191" spans="1:13" x14ac:dyDescent="0.35">
      <c r="A191" s="23" t="str">
        <f>B3&amp;C187&amp;D191</f>
        <v>DISTRIBUCION VOLUMEN X CRITERIO (Consumiciones)Total Bebidas CalientesBares/Cafeterias/Cervecerias</v>
      </c>
      <c r="B191" s="23">
        <v>0</v>
      </c>
      <c r="C191" s="23">
        <v>0</v>
      </c>
      <c r="D191" s="24" t="s">
        <v>115</v>
      </c>
      <c r="E191" s="24">
        <v>71.764710460671139</v>
      </c>
      <c r="F191" s="24">
        <v>71.206552730626328</v>
      </c>
      <c r="G191" s="24">
        <v>72.735874614870184</v>
      </c>
      <c r="H191" s="24">
        <v>71.825235390921421</v>
      </c>
      <c r="I191" s="24">
        <v>71.715779004051299</v>
      </c>
      <c r="J191" s="24">
        <v>72.176941191364193</v>
      </c>
      <c r="K191" s="24">
        <v>73.543105364393455</v>
      </c>
      <c r="L191" s="24">
        <v>71.734814331256302</v>
      </c>
      <c r="M191" s="90">
        <v>71.259907048966426</v>
      </c>
    </row>
    <row r="192" spans="1:13" x14ac:dyDescent="0.35">
      <c r="A192" s="23" t="str">
        <f>B3&amp;C187&amp;D192</f>
        <v>DISTRIBUCION VOLUMEN X CRITERIO (Consumiciones)Total Bebidas CalientesPanaderias/Pastelerias</v>
      </c>
      <c r="B192" s="23">
        <v>0</v>
      </c>
      <c r="C192" s="23">
        <v>0</v>
      </c>
      <c r="D192" s="23" t="s">
        <v>116</v>
      </c>
      <c r="E192" s="56">
        <v>3.8394801769886251</v>
      </c>
      <c r="F192" s="56">
        <v>3.144230328167664</v>
      </c>
      <c r="G192" s="56">
        <v>3.691415177176415</v>
      </c>
      <c r="H192" s="56">
        <v>3.8944227785706476</v>
      </c>
      <c r="I192" s="56">
        <v>3.4987269420307929</v>
      </c>
      <c r="J192" s="56">
        <v>2.9779011426248623</v>
      </c>
      <c r="K192" s="56">
        <v>3.4507213996535433</v>
      </c>
      <c r="L192" s="56">
        <v>3.7593945235779609</v>
      </c>
      <c r="M192" s="90">
        <v>3.5097734145255624</v>
      </c>
    </row>
    <row r="193" spans="1:13" x14ac:dyDescent="0.35">
      <c r="A193" s="23" t="str">
        <f>B3&amp;C187&amp;D193</f>
        <v>DISTRIBUCION VOLUMEN X CRITERIO (Consumiciones)Total Bebidas CalientesTda.Alimentacion/Delicatesen</v>
      </c>
      <c r="B193" s="23">
        <v>0</v>
      </c>
      <c r="C193" s="23">
        <v>0</v>
      </c>
      <c r="D193" s="24" t="s">
        <v>117</v>
      </c>
      <c r="E193" s="24">
        <v>4.128575218219814E-2</v>
      </c>
      <c r="F193" s="24">
        <v>0.43196164255243119</v>
      </c>
      <c r="G193" s="24">
        <v>0.9840425808280876</v>
      </c>
      <c r="H193" s="24">
        <v>0.99143259351331259</v>
      </c>
      <c r="I193" s="24">
        <v>0.32698913764213855</v>
      </c>
      <c r="J193" s="24">
        <v>0.10365140743729803</v>
      </c>
      <c r="K193" s="24">
        <v>0.2928331506736605</v>
      </c>
      <c r="L193" s="24">
        <v>0.1642108080492089</v>
      </c>
      <c r="M193" s="90">
        <v>0.13175439299154751</v>
      </c>
    </row>
    <row r="194" spans="1:13" x14ac:dyDescent="0.35">
      <c r="A194" s="23" t="str">
        <f>B3&amp;C187&amp;D194</f>
        <v>DISTRIBUCION VOLUMEN X CRITERIO (Consumiciones)Total Bebidas CalientesCanal Conveniencia/24h</v>
      </c>
      <c r="B194" s="23">
        <v>0</v>
      </c>
      <c r="C194" s="23">
        <v>0</v>
      </c>
      <c r="D194" s="23" t="s">
        <v>118</v>
      </c>
      <c r="E194" s="56">
        <v>0.19700540409419159</v>
      </c>
      <c r="F194" s="56">
        <v>0.24489050213780966</v>
      </c>
      <c r="G194" s="56">
        <v>0.22520038626173017</v>
      </c>
      <c r="H194" s="56">
        <v>0.21991664344008433</v>
      </c>
      <c r="I194" s="56">
        <v>0.17151971140726618</v>
      </c>
      <c r="J194" s="56">
        <v>0.16286521121202502</v>
      </c>
      <c r="K194" s="56">
        <v>0.32901767176841101</v>
      </c>
      <c r="L194" s="56">
        <v>0.28816272344858362</v>
      </c>
      <c r="M194" s="90">
        <v>0.21282182023202326</v>
      </c>
    </row>
    <row r="195" spans="1:13" x14ac:dyDescent="0.35">
      <c r="A195" s="23" t="str">
        <f>B3&amp;C187&amp;D195</f>
        <v>DISTRIBUCION VOLUMEN X CRITERIO (Consumiciones)Total Bebidas CalientesHoteles</v>
      </c>
      <c r="B195" s="23">
        <v>0</v>
      </c>
      <c r="C195" s="23">
        <v>0</v>
      </c>
      <c r="D195" s="24" t="s">
        <v>119</v>
      </c>
      <c r="E195" s="24">
        <v>0.17895321943138967</v>
      </c>
      <c r="F195" s="24">
        <v>0.65009717316620352</v>
      </c>
      <c r="G195" s="24">
        <v>0.37471321699462545</v>
      </c>
      <c r="H195" s="24">
        <v>0.2755307255660403</v>
      </c>
      <c r="I195" s="24">
        <v>0.53514908731251398</v>
      </c>
      <c r="J195" s="24">
        <v>0.42783205896984744</v>
      </c>
      <c r="K195" s="24">
        <v>0.3915645267121643</v>
      </c>
      <c r="L195" s="24">
        <v>0.38046966951689765</v>
      </c>
      <c r="M195" s="90">
        <v>0.48135510714632324</v>
      </c>
    </row>
    <row r="196" spans="1:13" x14ac:dyDescent="0.35">
      <c r="A196" s="23" t="str">
        <f>B3&amp;C187&amp;D196</f>
        <v>DISTRIBUCION VOLUMEN X CRITERIO (Consumiciones)Total Bebidas CalientesEstaciones de servicio</v>
      </c>
      <c r="B196" s="23">
        <v>0</v>
      </c>
      <c r="C196" s="23">
        <v>0</v>
      </c>
      <c r="D196" s="23" t="s">
        <v>120</v>
      </c>
      <c r="E196" s="56">
        <v>2.4474783920549701</v>
      </c>
      <c r="F196" s="56">
        <v>2.731099517393393</v>
      </c>
      <c r="G196" s="56">
        <v>1.8140584721878936</v>
      </c>
      <c r="H196" s="56">
        <v>1.6696091912187472</v>
      </c>
      <c r="I196" s="56">
        <v>2.0703491092915942</v>
      </c>
      <c r="J196" s="56">
        <v>2.5157218475451812</v>
      </c>
      <c r="K196" s="56">
        <v>1.7874548764509308</v>
      </c>
      <c r="L196" s="56">
        <v>1.7830528215438599</v>
      </c>
      <c r="M196" s="90">
        <v>2.098664579864101</v>
      </c>
    </row>
    <row r="197" spans="1:13" x14ac:dyDescent="0.35">
      <c r="A197" s="23" t="str">
        <f>B3&amp;C187&amp;D197</f>
        <v>DISTRIBUCION VOLUMEN X CRITERIO (Consumiciones)Total Bebidas CalientesMaquinas dispensadoras</v>
      </c>
      <c r="B197" s="23">
        <v>0</v>
      </c>
      <c r="C197" s="23">
        <v>0</v>
      </c>
      <c r="D197" s="24" t="s">
        <v>121</v>
      </c>
      <c r="E197" s="24">
        <v>8.6321681106555097</v>
      </c>
      <c r="F197" s="24">
        <v>7.8572242515251967</v>
      </c>
      <c r="G197" s="24">
        <v>8.1821486810765158</v>
      </c>
      <c r="H197" s="24">
        <v>9.3444170142556011</v>
      </c>
      <c r="I197" s="24">
        <v>9.2001945395567866</v>
      </c>
      <c r="J197" s="24">
        <v>8.2293864164819652</v>
      </c>
      <c r="K197" s="24">
        <v>8.5277758622271538</v>
      </c>
      <c r="L197" s="24">
        <v>9.4247948005504814</v>
      </c>
      <c r="M197" s="90">
        <v>8.9866319345491625</v>
      </c>
    </row>
    <row r="198" spans="1:13" x14ac:dyDescent="0.35">
      <c r="A198" s="23" t="str">
        <f>B3&amp;C187&amp;D198</f>
        <v>DISTRIBUCION VOLUMEN X CRITERIO (Consumiciones)Total Bebidas CalientesServicio en la empresa</v>
      </c>
      <c r="B198" s="23">
        <v>0</v>
      </c>
      <c r="C198" s="23">
        <v>0</v>
      </c>
      <c r="D198" s="23" t="s">
        <v>122</v>
      </c>
      <c r="E198" s="56">
        <v>3.3804743046087866</v>
      </c>
      <c r="F198" s="56">
        <v>2.5749319787836575</v>
      </c>
      <c r="G198" s="56">
        <v>2.2669985964240356</v>
      </c>
      <c r="H198" s="56">
        <v>2.7706890690182129</v>
      </c>
      <c r="I198" s="56">
        <v>2.7829389858259623</v>
      </c>
      <c r="J198" s="56">
        <v>2.5610799402231046</v>
      </c>
      <c r="K198" s="56">
        <v>2.4494070195179969</v>
      </c>
      <c r="L198" s="56">
        <v>2.9955330133025053</v>
      </c>
      <c r="M198" s="90">
        <v>2.8637714335008835</v>
      </c>
    </row>
    <row r="199" spans="1:13" x14ac:dyDescent="0.35">
      <c r="A199" s="23" t="str">
        <f>B3&amp;C187&amp;D199</f>
        <v>DISTRIBUCION VOLUMEN X CRITERIO (Consumiciones)Total Bebidas CalientesResto de canales</v>
      </c>
      <c r="B199" s="23">
        <v>0</v>
      </c>
      <c r="C199" s="23">
        <v>0</v>
      </c>
      <c r="D199" s="24" t="s">
        <v>123</v>
      </c>
      <c r="E199" s="24">
        <v>1.9304556899300427</v>
      </c>
      <c r="F199" s="24">
        <v>2.4894316637253175</v>
      </c>
      <c r="G199" s="24">
        <v>1.8416712871110754</v>
      </c>
      <c r="H199" s="24">
        <v>1.882405911728386</v>
      </c>
      <c r="I199" s="24">
        <v>2.086885897703433</v>
      </c>
      <c r="J199" s="24">
        <v>2.7011758562268748</v>
      </c>
      <c r="K199" s="24">
        <v>1.9194951785837429</v>
      </c>
      <c r="L199" s="24">
        <v>2.0053064504743081</v>
      </c>
      <c r="M199" s="90">
        <v>2.4705195491397332</v>
      </c>
    </row>
    <row r="200" spans="1:13" x14ac:dyDescent="0.35">
      <c r="A200" s="23" t="str">
        <f>B3&amp;C187&amp;D200</f>
        <v>DISTRIBUCION VOLUMEN X CRITERIO (Consumiciones)Total Bebidas CalientesEN LA CALLE</v>
      </c>
      <c r="B200" s="23">
        <v>0</v>
      </c>
      <c r="C200" s="23">
        <v>0</v>
      </c>
      <c r="D200" s="23" t="s">
        <v>124</v>
      </c>
      <c r="E200" s="56">
        <v>4.0508378551220208</v>
      </c>
      <c r="F200" s="56">
        <v>1.6589511575074416</v>
      </c>
      <c r="G200" s="56">
        <v>1.3167043353499994</v>
      </c>
      <c r="H200" s="56">
        <v>1.4989530737639447</v>
      </c>
      <c r="I200" s="56">
        <v>1.5107847210817658</v>
      </c>
      <c r="J200" s="56">
        <v>1.3874230659296425</v>
      </c>
      <c r="K200" s="56">
        <v>0.92321930496194016</v>
      </c>
      <c r="L200" s="56">
        <v>1.028159498406318</v>
      </c>
      <c r="M200" s="90">
        <v>0.99865888018189686</v>
      </c>
    </row>
    <row r="201" spans="1:13" x14ac:dyDescent="0.35">
      <c r="A201" s="23" t="str">
        <f>B3&amp;C187&amp;D201</f>
        <v>DISTRIBUCION VOLUMEN X CRITERIO (Consumiciones)Total Bebidas CalientesEN CASA DE OTROS</v>
      </c>
      <c r="B201" s="23">
        <v>0</v>
      </c>
      <c r="C201" s="23">
        <v>0</v>
      </c>
      <c r="D201" s="24" t="s">
        <v>125</v>
      </c>
      <c r="E201" s="24">
        <v>0.35750430991429466</v>
      </c>
      <c r="F201" s="24">
        <v>0.53071927456911849</v>
      </c>
      <c r="G201" s="24">
        <v>0.66427724744725092</v>
      </c>
      <c r="H201" s="24">
        <v>0.39794033587920241</v>
      </c>
      <c r="I201" s="24">
        <v>0.41998765837594348</v>
      </c>
      <c r="J201" s="24">
        <v>0.46909310023904816</v>
      </c>
      <c r="K201" s="24">
        <v>0.48707876425181995</v>
      </c>
      <c r="L201" s="24">
        <v>0.38288946174853017</v>
      </c>
      <c r="M201" s="90">
        <v>0.31390614626000718</v>
      </c>
    </row>
    <row r="202" spans="1:13" x14ac:dyDescent="0.35">
      <c r="A202" s="23" t="str">
        <f>B3&amp;C187&amp;D202</f>
        <v>DISTRIBUCION VOLUMEN X CRITERIO (Consumiciones)Total Bebidas CalientesEN EL ESTABLECIMIENTO</v>
      </c>
      <c r="B202" s="23">
        <v>0</v>
      </c>
      <c r="C202" s="23">
        <v>0</v>
      </c>
      <c r="D202" s="23" t="s">
        <v>126</v>
      </c>
      <c r="E202" s="56">
        <v>78.735923865315343</v>
      </c>
      <c r="F202" s="56">
        <v>83.620635959141396</v>
      </c>
      <c r="G202" s="56">
        <v>83.19801554696042</v>
      </c>
      <c r="H202" s="56">
        <v>81.541956483617639</v>
      </c>
      <c r="I202" s="56">
        <v>82.272497996569783</v>
      </c>
      <c r="J202" s="56">
        <v>82.423995616624779</v>
      </c>
      <c r="K202" s="56">
        <v>82.743470348312215</v>
      </c>
      <c r="L202" s="56">
        <v>81.285111492771605</v>
      </c>
      <c r="M202" s="90">
        <v>83.592047556915958</v>
      </c>
    </row>
    <row r="203" spans="1:13" x14ac:dyDescent="0.35">
      <c r="A203" s="23" t="str">
        <f>B3&amp;C187&amp;D203</f>
        <v>DISTRIBUCION VOLUMEN X CRITERIO (Consumiciones)Total Bebidas CalientesEN EL TRABAJO</v>
      </c>
      <c r="B203" s="23">
        <v>0</v>
      </c>
      <c r="C203" s="23">
        <v>0</v>
      </c>
      <c r="D203" s="24" t="s">
        <v>127</v>
      </c>
      <c r="E203" s="24">
        <v>15.242900478274009</v>
      </c>
      <c r="F203" s="24">
        <v>12.791090970983246</v>
      </c>
      <c r="G203" s="24">
        <v>12.929159865892064</v>
      </c>
      <c r="H203" s="24">
        <v>14.855545381502688</v>
      </c>
      <c r="I203" s="24">
        <v>14.282577504040816</v>
      </c>
      <c r="J203" s="24">
        <v>14.145236887210178</v>
      </c>
      <c r="K203" s="24">
        <v>13.890696905598146</v>
      </c>
      <c r="L203" s="24">
        <v>15.380506626133727</v>
      </c>
      <c r="M203" s="90">
        <v>13.33347146076693</v>
      </c>
    </row>
    <row r="204" spans="1:13" x14ac:dyDescent="0.35">
      <c r="A204" s="23" t="str">
        <f>B3&amp;C187&amp;D204</f>
        <v>DISTRIBUCION VOLUMEN X CRITERIO (Consumiciones)Total Bebidas CalientesEN COLEGIO/INSTITUTO/UNIV.</v>
      </c>
      <c r="B204" s="23">
        <v>0</v>
      </c>
      <c r="C204" s="23">
        <v>0</v>
      </c>
      <c r="D204" s="23" t="s">
        <v>128</v>
      </c>
      <c r="E204" s="56">
        <v>0.32008199538978621</v>
      </c>
      <c r="F204" s="56">
        <v>0.16504904528873107</v>
      </c>
      <c r="G204" s="56">
        <v>0.5616126798354899</v>
      </c>
      <c r="H204" s="56">
        <v>0.49529512630475603</v>
      </c>
      <c r="I204" s="56">
        <v>0.40639057196234907</v>
      </c>
      <c r="J204" s="56">
        <v>0.16799048158774713</v>
      </c>
      <c r="K204" s="56">
        <v>0.35374553943895115</v>
      </c>
      <c r="L204" s="56">
        <v>0.4508404093465016</v>
      </c>
      <c r="M204" s="90">
        <v>0.31503699401841456</v>
      </c>
    </row>
    <row r="205" spans="1:13" x14ac:dyDescent="0.35">
      <c r="A205" s="23" t="str">
        <f>B3&amp;C187&amp;D205</f>
        <v>DISTRIBUCION VOLUMEN X CRITERIO (Consumiciones)Total Bebidas CalientesEN MI CASA</v>
      </c>
      <c r="B205" s="23">
        <v>0</v>
      </c>
      <c r="C205" s="23">
        <v>0</v>
      </c>
      <c r="D205" s="24" t="s">
        <v>129</v>
      </c>
      <c r="E205" s="24">
        <v>0.43520810821679162</v>
      </c>
      <c r="F205" s="24">
        <v>0.32138425287717071</v>
      </c>
      <c r="G205" s="24">
        <v>0.40977708304107635</v>
      </c>
      <c r="H205" s="24">
        <v>0.387994058117547</v>
      </c>
      <c r="I205" s="24">
        <v>0.22707940004519292</v>
      </c>
      <c r="J205" s="24">
        <v>0.1974692238992852</v>
      </c>
      <c r="K205" s="24">
        <v>0.43118756805342995</v>
      </c>
      <c r="L205" s="24">
        <v>0.35922452314054443</v>
      </c>
      <c r="M205" s="90">
        <v>0.20502342261294998</v>
      </c>
    </row>
    <row r="206" spans="1:13" x14ac:dyDescent="0.35">
      <c r="A206" s="23" t="str">
        <f>B3&amp;C187&amp;D206</f>
        <v>DISTRIBUCION VOLUMEN X CRITERIO (Consumiciones)Total Bebidas CalientesEN M.TRANSP.(AVION,TREN,AUTOC,E</v>
      </c>
      <c r="B206" s="23">
        <v>0</v>
      </c>
      <c r="C206" s="23">
        <v>0</v>
      </c>
      <c r="D206" s="23" t="s">
        <v>130</v>
      </c>
      <c r="E206" s="56">
        <v>0.20867184591456447</v>
      </c>
      <c r="F206" s="56">
        <v>0.2553342636205394</v>
      </c>
      <c r="G206" s="56">
        <v>0.22845629653381311</v>
      </c>
      <c r="H206" s="56">
        <v>0.17879506527516248</v>
      </c>
      <c r="I206" s="56">
        <v>0.13721255869834453</v>
      </c>
      <c r="J206" s="56">
        <v>0.22879411191651014</v>
      </c>
      <c r="K206" s="56">
        <v>0.13381510007017328</v>
      </c>
      <c r="L206" s="56">
        <v>9.8330282728224083E-2</v>
      </c>
      <c r="M206" s="90">
        <v>0.11305886539353227</v>
      </c>
    </row>
    <row r="207" spans="1:13" x14ac:dyDescent="0.35">
      <c r="A207" s="23" t="str">
        <f>B3&amp;C187&amp;D207</f>
        <v>DISTRIBUCION VOLUMEN X CRITERIO (Consumiciones)Total Bebidas CalientesEN OTRO LUGAR</v>
      </c>
      <c r="B207" s="23">
        <v>0</v>
      </c>
      <c r="C207" s="23">
        <v>0</v>
      </c>
      <c r="D207" s="24" t="s">
        <v>131</v>
      </c>
      <c r="E207" s="24">
        <v>0.64886667739010528</v>
      </c>
      <c r="F207" s="24">
        <v>0.65683278248420485</v>
      </c>
      <c r="G207" s="24">
        <v>0.69200214062034937</v>
      </c>
      <c r="H207" s="24">
        <v>0.64352592329529767</v>
      </c>
      <c r="I207" s="24">
        <v>0.7434635388048072</v>
      </c>
      <c r="J207" s="24">
        <v>0.97999639993551524</v>
      </c>
      <c r="K207" s="24">
        <v>1.036790953181608</v>
      </c>
      <c r="L207" s="24">
        <v>1.0149355258616197</v>
      </c>
      <c r="M207" s="90">
        <v>1.1288072721783107</v>
      </c>
    </row>
    <row r="208" spans="1:13" x14ac:dyDescent="0.35">
      <c r="A208" s="23" t="str">
        <f>B3&amp;C187&amp;D208</f>
        <v>DISTRIBUCION VOLUMEN X CRITERIO (Consumiciones)Total Bebidas CalientesDESAYUNO</v>
      </c>
      <c r="B208" s="23">
        <v>0</v>
      </c>
      <c r="C208" s="23">
        <v>0</v>
      </c>
      <c r="D208" s="23" t="s">
        <v>132</v>
      </c>
      <c r="E208" s="56">
        <v>60.318969330533136</v>
      </c>
      <c r="F208" s="56">
        <v>59.906556834834589</v>
      </c>
      <c r="G208" s="56">
        <v>57.930412024882862</v>
      </c>
      <c r="H208" s="56">
        <v>57.353639034910856</v>
      </c>
      <c r="I208" s="56">
        <v>58.034187348199254</v>
      </c>
      <c r="J208" s="56">
        <v>60.442597763014874</v>
      </c>
      <c r="K208" s="56">
        <v>57.566683112449788</v>
      </c>
      <c r="L208" s="56">
        <v>56.898277345261846</v>
      </c>
      <c r="M208" s="90">
        <v>59.265988763923779</v>
      </c>
    </row>
    <row r="209" spans="1:13" x14ac:dyDescent="0.35">
      <c r="A209" s="23" t="str">
        <f>B3&amp;C187&amp;D209</f>
        <v>DISTRIBUCION VOLUMEN X CRITERIO (Consumiciones)Total Bebidas CalientesAPERITIVO/ANTES DE COMER</v>
      </c>
      <c r="B209" s="23">
        <v>0</v>
      </c>
      <c r="C209" s="23">
        <v>0</v>
      </c>
      <c r="D209" s="24" t="s">
        <v>133</v>
      </c>
      <c r="E209" s="24">
        <v>9.4960918903562987</v>
      </c>
      <c r="F209" s="24">
        <v>8.8868687063776992</v>
      </c>
      <c r="G209" s="24">
        <v>8.8049875563452993</v>
      </c>
      <c r="H209" s="24">
        <v>9.9779513108994724</v>
      </c>
      <c r="I209" s="24">
        <v>9.6794851215208535</v>
      </c>
      <c r="J209" s="24">
        <v>9.0849790770977545</v>
      </c>
      <c r="K209" s="24">
        <v>9.5288120353535994</v>
      </c>
      <c r="L209" s="24">
        <v>9.8749870254846197</v>
      </c>
      <c r="M209" s="90">
        <v>8.9666029431926546</v>
      </c>
    </row>
    <row r="210" spans="1:13" x14ac:dyDescent="0.35">
      <c r="A210" s="23" t="str">
        <f>B3&amp;C187&amp;D210</f>
        <v>DISTRIBUCION VOLUMEN X CRITERIO (Consumiciones)Total Bebidas CalientesCOMIDA</v>
      </c>
      <c r="B210" s="23">
        <v>0</v>
      </c>
      <c r="C210" s="23">
        <v>0</v>
      </c>
      <c r="D210" s="23" t="s">
        <v>134</v>
      </c>
      <c r="E210" s="56">
        <v>10.102383976069436</v>
      </c>
      <c r="F210" s="56">
        <v>10.396087482406225</v>
      </c>
      <c r="G210" s="56">
        <v>9.6557713247426467</v>
      </c>
      <c r="H210" s="56">
        <v>8.6033278134311342</v>
      </c>
      <c r="I210" s="56">
        <v>10.016950439643345</v>
      </c>
      <c r="J210" s="56">
        <v>9.2349788792920133</v>
      </c>
      <c r="K210" s="56">
        <v>8.8816418593817463</v>
      </c>
      <c r="L210" s="56">
        <v>8.9068968986902206</v>
      </c>
      <c r="M210" s="90">
        <v>10.14897274781679</v>
      </c>
    </row>
    <row r="211" spans="1:13" x14ac:dyDescent="0.35">
      <c r="A211" s="23" t="str">
        <f>B3&amp;C187&amp;D211</f>
        <v>DISTRIBUCION VOLUMEN X CRITERIO (Consumiciones)Total Bebidas CalientesTARDE/MERIENDA</v>
      </c>
      <c r="B211" s="23">
        <v>0</v>
      </c>
      <c r="C211" s="23">
        <v>0</v>
      </c>
      <c r="D211" s="24" t="s">
        <v>135</v>
      </c>
      <c r="E211" s="24">
        <v>14.528693521962078</v>
      </c>
      <c r="F211" s="24">
        <v>12.767443488673594</v>
      </c>
      <c r="G211" s="24">
        <v>16.516088424543504</v>
      </c>
      <c r="H211" s="24">
        <v>17.526756949238838</v>
      </c>
      <c r="I211" s="24">
        <v>15.580266243219516</v>
      </c>
      <c r="J211" s="24">
        <v>13.005319490887585</v>
      </c>
      <c r="K211" s="24">
        <v>17.002946922542137</v>
      </c>
      <c r="L211" s="24">
        <v>17.691955338506009</v>
      </c>
      <c r="M211" s="90">
        <v>14.751939047290415</v>
      </c>
    </row>
    <row r="212" spans="1:13" x14ac:dyDescent="0.35">
      <c r="A212" s="23" t="str">
        <f>B3&amp;C187&amp;D212</f>
        <v>DISTRIBUCION VOLUMEN X CRITERIO (Consumiciones)Total Bebidas CalientesANTES DE CENAR</v>
      </c>
      <c r="B212" s="23">
        <v>0</v>
      </c>
      <c r="C212" s="23">
        <v>0</v>
      </c>
      <c r="D212" s="23" t="s">
        <v>136</v>
      </c>
      <c r="E212" s="56">
        <v>0.97178805988348638</v>
      </c>
      <c r="F212" s="56">
        <v>1.2406261090415709</v>
      </c>
      <c r="G212" s="56">
        <v>1.2467850242675391</v>
      </c>
      <c r="H212" s="56">
        <v>1.2221140032807272</v>
      </c>
      <c r="I212" s="56">
        <v>1.0551926503437008</v>
      </c>
      <c r="J212" s="56">
        <v>1.1647353408637977</v>
      </c>
      <c r="K212" s="56">
        <v>1.3948904323129745</v>
      </c>
      <c r="L212" s="56">
        <v>1.1962610009093351</v>
      </c>
      <c r="M212" s="90">
        <v>1.0481616984436786</v>
      </c>
    </row>
    <row r="213" spans="1:13" x14ac:dyDescent="0.35">
      <c r="A213" s="23" t="str">
        <f>B3&amp;C187&amp;D213</f>
        <v>DISTRIBUCION VOLUMEN X CRITERIO (Consumiciones)Total Bebidas CalientesCENA</v>
      </c>
      <c r="B213" s="23">
        <v>0</v>
      </c>
      <c r="C213" s="23">
        <v>0</v>
      </c>
      <c r="D213" s="24" t="s">
        <v>137</v>
      </c>
      <c r="E213" s="24">
        <v>1.2219015640221715</v>
      </c>
      <c r="F213" s="24">
        <v>2.6898160107578541</v>
      </c>
      <c r="G213" s="24">
        <v>2.1188741999579892</v>
      </c>
      <c r="H213" s="24">
        <v>1.550390199221501</v>
      </c>
      <c r="I213" s="24">
        <v>1.8374233356094438</v>
      </c>
      <c r="J213" s="24">
        <v>2.8652445917437861</v>
      </c>
      <c r="K213" s="24">
        <v>1.9785549750368403</v>
      </c>
      <c r="L213" s="24">
        <v>1.8303962687675732</v>
      </c>
      <c r="M213" s="90">
        <v>1.7258807164346486</v>
      </c>
    </row>
    <row r="214" spans="1:13" x14ac:dyDescent="0.35">
      <c r="A214" s="23" t="str">
        <f>B3&amp;C187&amp;D214</f>
        <v>DISTRIBUCION VOLUMEN X CRITERIO (Consumiciones)Total Bebidas CalientesDESPUES DE LA CENA</v>
      </c>
      <c r="B214" s="23">
        <v>0</v>
      </c>
      <c r="C214" s="23">
        <v>0</v>
      </c>
      <c r="D214" s="23" t="s">
        <v>138</v>
      </c>
      <c r="E214" s="56">
        <v>0.84354913821171951</v>
      </c>
      <c r="F214" s="56">
        <v>1.5101724008894062</v>
      </c>
      <c r="G214" s="56">
        <v>0.77778015294598801</v>
      </c>
      <c r="H214" s="56">
        <v>0.70069438278909513</v>
      </c>
      <c r="I214" s="56">
        <v>1.0071640380262785</v>
      </c>
      <c r="J214" s="56">
        <v>1.2558389782146648</v>
      </c>
      <c r="K214" s="56">
        <v>0.85694506802605308</v>
      </c>
      <c r="L214" s="56">
        <v>0.94838344395536278</v>
      </c>
      <c r="M214" s="90">
        <v>1.0786553063271094</v>
      </c>
    </row>
    <row r="215" spans="1:13" x14ac:dyDescent="0.35">
      <c r="A215" s="23" t="str">
        <f>B3&amp;C187&amp;D215</f>
        <v>DISTRIBUCION VOLUMEN X CRITERIO (Consumiciones)Total Bebidas CalientesDURANTE EL DIA</v>
      </c>
      <c r="B215" s="23">
        <v>0</v>
      </c>
      <c r="C215" s="23">
        <v>0</v>
      </c>
      <c r="D215" s="24" t="s">
        <v>139</v>
      </c>
      <c r="E215" s="24">
        <v>2.5166105199527302</v>
      </c>
      <c r="F215" s="24">
        <v>2.602421724298603</v>
      </c>
      <c r="G215" s="24">
        <v>2.9492998078340471</v>
      </c>
      <c r="H215" s="24">
        <v>3.0651211529454625</v>
      </c>
      <c r="I215" s="24">
        <v>2.7893166234699529</v>
      </c>
      <c r="J215" s="24">
        <v>2.9463140383723352</v>
      </c>
      <c r="K215" s="24">
        <v>2.7895298863879523</v>
      </c>
      <c r="L215" s="24">
        <v>2.6528340167179612</v>
      </c>
      <c r="M215" s="90">
        <v>3.0138055545713764</v>
      </c>
    </row>
    <row r="216" spans="1:13" x14ac:dyDescent="0.35">
      <c r="A216" s="23" t="str">
        <f>B3&amp;C187&amp;D216</f>
        <v>DISTRIBUCION VOLUMEN X CRITERIO (Consumiciones)Total Bebidas CalientesCON AMIGOS</v>
      </c>
      <c r="B216" s="23">
        <v>0</v>
      </c>
      <c r="C216" s="23">
        <v>0</v>
      </c>
      <c r="D216" s="23" t="s">
        <v>140</v>
      </c>
      <c r="E216" s="56">
        <v>19.498713835959926</v>
      </c>
      <c r="F216" s="56">
        <v>18.313604967540542</v>
      </c>
      <c r="G216" s="56">
        <v>20.107164620681928</v>
      </c>
      <c r="H216" s="56">
        <v>19.461240465874447</v>
      </c>
      <c r="I216" s="56">
        <v>19.35358351618364</v>
      </c>
      <c r="J216" s="56">
        <v>18.156935118727947</v>
      </c>
      <c r="K216" s="56">
        <v>20.635324180717351</v>
      </c>
      <c r="L216" s="56">
        <v>20.786985380915169</v>
      </c>
      <c r="M216" s="90">
        <v>18.332796741630325</v>
      </c>
    </row>
    <row r="217" spans="1:13" x14ac:dyDescent="0.35">
      <c r="A217" s="23" t="str">
        <f>B3&amp;C187&amp;D217</f>
        <v>DISTRIBUCION VOLUMEN X CRITERIO (Consumiciones)Total Bebidas CalientesCON CLIENTES</v>
      </c>
      <c r="B217" s="23">
        <v>0</v>
      </c>
      <c r="C217" s="23">
        <v>0</v>
      </c>
      <c r="D217" s="24" t="s">
        <v>141</v>
      </c>
      <c r="E217" s="24">
        <v>1.5518290705502811</v>
      </c>
      <c r="F217" s="24">
        <v>1.288224060800224</v>
      </c>
      <c r="G217" s="24">
        <v>0.99847246994484407</v>
      </c>
      <c r="H217" s="24">
        <v>1.1719189662455551</v>
      </c>
      <c r="I217" s="24">
        <v>1.1128247625209757</v>
      </c>
      <c r="J217" s="24">
        <v>1.0109965156518737</v>
      </c>
      <c r="K217" s="24">
        <v>1.0619540372424476</v>
      </c>
      <c r="L217" s="24">
        <v>1.0186355183981155</v>
      </c>
      <c r="M217" s="90">
        <v>1.077459143291551</v>
      </c>
    </row>
    <row r="218" spans="1:13" x14ac:dyDescent="0.35">
      <c r="A218" s="23" t="str">
        <f>B3&amp;C187&amp;D218</f>
        <v>DISTRIBUCION VOLUMEN X CRITERIO (Consumiciones)Total Bebidas CalientesCON COMPAÑEROS DE TRABAJO</v>
      </c>
      <c r="B218" s="23">
        <v>0</v>
      </c>
      <c r="C218" s="23">
        <v>0</v>
      </c>
      <c r="D218" s="23" t="s">
        <v>142</v>
      </c>
      <c r="E218" s="56">
        <v>19.786965703589456</v>
      </c>
      <c r="F218" s="56">
        <v>16.056181782626645</v>
      </c>
      <c r="G218" s="56">
        <v>17.054435144176423</v>
      </c>
      <c r="H218" s="56">
        <v>18.497502939947914</v>
      </c>
      <c r="I218" s="56">
        <v>18.303279822092925</v>
      </c>
      <c r="J218" s="56">
        <v>17.55000529130357</v>
      </c>
      <c r="K218" s="56">
        <v>17.591014387149915</v>
      </c>
      <c r="L218" s="56">
        <v>18.864201900927107</v>
      </c>
      <c r="M218" s="90">
        <v>17.901484844236929</v>
      </c>
    </row>
    <row r="219" spans="1:13" x14ac:dyDescent="0.35">
      <c r="A219" s="23" t="str">
        <f>B3&amp;C187&amp;D219</f>
        <v>DISTRIBUCION VOLUMEN X CRITERIO (Consumiciones)Total Bebidas CalientesCON COMPAÑEROS DE CLASE</v>
      </c>
      <c r="B219" s="23">
        <v>0</v>
      </c>
      <c r="C219" s="23">
        <v>0</v>
      </c>
      <c r="D219" s="24" t="s">
        <v>143</v>
      </c>
      <c r="E219" s="24">
        <v>0.29302860823170929</v>
      </c>
      <c r="F219" s="24">
        <v>0.25992397557754665</v>
      </c>
      <c r="G219" s="24">
        <v>0.54829095513678372</v>
      </c>
      <c r="H219" s="24">
        <v>0.38692703407807105</v>
      </c>
      <c r="I219" s="24">
        <v>0.35063995549853616</v>
      </c>
      <c r="J219" s="24">
        <v>0.35555470663925076</v>
      </c>
      <c r="K219" s="24">
        <v>0.51605698389862131</v>
      </c>
      <c r="L219" s="24">
        <v>0.62687791222832367</v>
      </c>
      <c r="M219" s="90">
        <v>0.4301520890875733</v>
      </c>
    </row>
    <row r="220" spans="1:13" x14ac:dyDescent="0.35">
      <c r="A220" s="23" t="str">
        <f>B3&amp;C187&amp;D220</f>
        <v>DISTRIBUCION VOLUMEN X CRITERIO (Consumiciones)Total Bebidas CalientesCON FAMILIA</v>
      </c>
      <c r="B220" s="23">
        <v>0</v>
      </c>
      <c r="C220" s="23">
        <v>0</v>
      </c>
      <c r="D220" s="23" t="s">
        <v>144</v>
      </c>
      <c r="E220" s="56">
        <v>14.486178114585996</v>
      </c>
      <c r="F220" s="56">
        <v>18.714851681156134</v>
      </c>
      <c r="G220" s="56">
        <v>17.431359494326689</v>
      </c>
      <c r="H220" s="56">
        <v>16.161401999208753</v>
      </c>
      <c r="I220" s="56">
        <v>15.754879541057045</v>
      </c>
      <c r="J220" s="56">
        <v>18.59971090690965</v>
      </c>
      <c r="K220" s="56">
        <v>17.326466158337077</v>
      </c>
      <c r="L220" s="56">
        <v>15.162404842125232</v>
      </c>
      <c r="M220" s="90">
        <v>16.296331099160607</v>
      </c>
    </row>
    <row r="221" spans="1:13" x14ac:dyDescent="0.35">
      <c r="A221" s="23" t="str">
        <f>B3&amp;C187&amp;D221</f>
        <v>DISTRIBUCION VOLUMEN X CRITERIO (Consumiciones)Total Bebidas CalientesCON LA PAREJA</v>
      </c>
      <c r="B221" s="23">
        <v>0</v>
      </c>
      <c r="C221" s="23">
        <v>0</v>
      </c>
      <c r="D221" s="24" t="s">
        <v>145</v>
      </c>
      <c r="E221" s="24">
        <v>13.815623228524693</v>
      </c>
      <c r="F221" s="24">
        <v>15.676023456757338</v>
      </c>
      <c r="G221" s="24">
        <v>15.570563649683471</v>
      </c>
      <c r="H221" s="24">
        <v>15.0209657635023</v>
      </c>
      <c r="I221" s="24">
        <v>16.051766908148434</v>
      </c>
      <c r="J221" s="24">
        <v>15.806248782258406</v>
      </c>
      <c r="K221" s="24">
        <v>15.14112050536599</v>
      </c>
      <c r="L221" s="24">
        <v>15.289659755153753</v>
      </c>
      <c r="M221" s="90">
        <v>16.980215940932808</v>
      </c>
    </row>
    <row r="222" spans="1:13" x14ac:dyDescent="0.35">
      <c r="A222" s="23" t="str">
        <f>B3&amp;C187&amp;D222</f>
        <v>DISTRIBUCION VOLUMEN X CRITERIO (Consumiciones)Total Bebidas CalientesESTABA SOLO/A</v>
      </c>
      <c r="B222" s="23">
        <v>0</v>
      </c>
      <c r="C222" s="23">
        <v>0</v>
      </c>
      <c r="D222" s="23" t="s">
        <v>146</v>
      </c>
      <c r="E222" s="56">
        <v>29.974902613449011</v>
      </c>
      <c r="F222" s="56">
        <v>29.081948967791622</v>
      </c>
      <c r="G222" s="56">
        <v>27.802486949564049</v>
      </c>
      <c r="H222" s="56">
        <v>28.826743241506254</v>
      </c>
      <c r="I222" s="56">
        <v>28.473080565677318</v>
      </c>
      <c r="J222" s="56">
        <v>28.035737068696942</v>
      </c>
      <c r="K222" s="56">
        <v>27.223858086012726</v>
      </c>
      <c r="L222" s="56">
        <v>27.759154305568568</v>
      </c>
      <c r="M222" s="90">
        <v>28.458990786540738</v>
      </c>
    </row>
    <row r="223" spans="1:13" x14ac:dyDescent="0.35">
      <c r="A223" s="23" t="str">
        <f>B3&amp;C187&amp;D223</f>
        <v>DISTRIBUCION VOLUMEN X CRITERIO (Consumiciones)Total Bebidas CalientesOTROS</v>
      </c>
      <c r="B223" s="23">
        <v>0</v>
      </c>
      <c r="C223" s="23">
        <v>0</v>
      </c>
      <c r="D223" s="24" t="s">
        <v>147</v>
      </c>
      <c r="E223" s="24">
        <v>0.59274650180244581</v>
      </c>
      <c r="F223" s="24">
        <v>0.6092454533822298</v>
      </c>
      <c r="G223" s="24">
        <v>0.487213653060664</v>
      </c>
      <c r="H223" s="24">
        <v>0.47330812936271416</v>
      </c>
      <c r="I223" s="24">
        <v>0.59991930714036101</v>
      </c>
      <c r="J223" s="24">
        <v>0.48482038744210476</v>
      </c>
      <c r="K223" s="24">
        <v>0.50422356715251282</v>
      </c>
      <c r="L223" s="24">
        <v>0.49206782520848369</v>
      </c>
      <c r="M223" s="90">
        <v>0.52258614607515264</v>
      </c>
    </row>
    <row r="224" spans="1:13" x14ac:dyDescent="0.35">
      <c r="A224" s="23" t="str">
        <f>B3&amp;C187&amp;D224</f>
        <v>DISTRIBUCION VOLUMEN X CRITERIO (Consumiciones)Total Bebidas CalientesESTAR TRABAJANDO</v>
      </c>
      <c r="B224" s="23">
        <v>0</v>
      </c>
      <c r="C224" s="23">
        <v>0</v>
      </c>
      <c r="D224" s="23" t="s">
        <v>148</v>
      </c>
      <c r="E224" s="56">
        <v>29.926063404060464</v>
      </c>
      <c r="F224" s="56">
        <v>24.614602772996239</v>
      </c>
      <c r="G224" s="56">
        <v>24.18066716990543</v>
      </c>
      <c r="H224" s="56">
        <v>26.693343003836841</v>
      </c>
      <c r="I224" s="56">
        <v>27.440526831147565</v>
      </c>
      <c r="J224" s="56">
        <v>25.927164959108605</v>
      </c>
      <c r="K224" s="56">
        <v>25.348994414846302</v>
      </c>
      <c r="L224" s="56">
        <v>27.783378213006106</v>
      </c>
      <c r="M224" s="90">
        <v>27.390315777798662</v>
      </c>
    </row>
    <row r="225" spans="1:13" x14ac:dyDescent="0.35">
      <c r="A225" s="23" t="str">
        <f>B3&amp;C187&amp;D225</f>
        <v>DISTRIBUCION VOLUMEN X CRITERIO (Consumiciones)Total Bebidas CalientesCOMIDA DE NEGOCIOS</v>
      </c>
      <c r="B225" s="23">
        <v>0</v>
      </c>
      <c r="C225" s="23">
        <v>0</v>
      </c>
      <c r="D225" s="24" t="s">
        <v>149</v>
      </c>
      <c r="E225" s="24">
        <v>0.21089117612339914</v>
      </c>
      <c r="F225" s="24">
        <v>0.13836794951340992</v>
      </c>
      <c r="G225" s="24">
        <v>0.28235969992718624</v>
      </c>
      <c r="H225" s="24">
        <v>0.17760009258240872</v>
      </c>
      <c r="I225" s="24">
        <v>0.14989726632101064</v>
      </c>
      <c r="J225" s="24">
        <v>0.14007687720120701</v>
      </c>
      <c r="K225" s="24">
        <v>0.31330889057851963</v>
      </c>
      <c r="L225" s="24">
        <v>0.17734441011681612</v>
      </c>
      <c r="M225" s="90">
        <v>0.17240552776746526</v>
      </c>
    </row>
    <row r="226" spans="1:13" x14ac:dyDescent="0.35">
      <c r="A226" s="23" t="str">
        <f>B3&amp;C187&amp;D226</f>
        <v>DISTRIBUCION VOLUMEN X CRITERIO (Consumiciones)Total Bebidas CalientesPOR PLACER/RELAX</v>
      </c>
      <c r="B226" s="23">
        <v>0</v>
      </c>
      <c r="C226" s="23">
        <v>0</v>
      </c>
      <c r="D226" s="23" t="s">
        <v>150</v>
      </c>
      <c r="E226" s="56">
        <v>14.039090176768102</v>
      </c>
      <c r="F226" s="56">
        <v>16.312115381365448</v>
      </c>
      <c r="G226" s="56">
        <v>14.890909266347652</v>
      </c>
      <c r="H226" s="56">
        <v>13.739869934083623</v>
      </c>
      <c r="I226" s="56">
        <v>16.157340580667544</v>
      </c>
      <c r="J226" s="56">
        <v>17.056368701988838</v>
      </c>
      <c r="K226" s="56">
        <v>15.143917373702154</v>
      </c>
      <c r="L226" s="56">
        <v>13.8741448188339</v>
      </c>
      <c r="M226" s="90">
        <v>14.935531972906485</v>
      </c>
    </row>
    <row r="227" spans="1:13" x14ac:dyDescent="0.35">
      <c r="A227" s="23" t="str">
        <f>B3&amp;C187&amp;D227</f>
        <v>DISTRIBUCION VOLUMEN X CRITERIO (Consumiciones)Total Bebidas CalientesTENER HAMBRE/SIN PLANIFICAR</v>
      </c>
      <c r="B227" s="23">
        <v>0</v>
      </c>
      <c r="C227" s="23">
        <v>0</v>
      </c>
      <c r="D227" s="24" t="s">
        <v>151</v>
      </c>
      <c r="E227" s="24">
        <v>24.666881567835912</v>
      </c>
      <c r="F227" s="24">
        <v>27.32383893155388</v>
      </c>
      <c r="G227" s="24">
        <v>28.194642065861931</v>
      </c>
      <c r="H227" s="24">
        <v>28.128856220019859</v>
      </c>
      <c r="I227" s="24">
        <v>22.959989430284949</v>
      </c>
      <c r="J227" s="24">
        <v>22.419463392586042</v>
      </c>
      <c r="K227" s="24">
        <v>23.432251709863234</v>
      </c>
      <c r="L227" s="24">
        <v>23.106965874750848</v>
      </c>
      <c r="M227" s="90">
        <v>22.514314674833134</v>
      </c>
    </row>
    <row r="228" spans="1:13" x14ac:dyDescent="0.35">
      <c r="A228" s="23" t="str">
        <f>B3&amp;C187&amp;D228</f>
        <v>DISTRIBUCION VOLUMEN X CRITERIO (Consumiciones)Total Bebidas CalientesESTAR DE COMPRAS</v>
      </c>
      <c r="B228" s="23">
        <v>0</v>
      </c>
      <c r="C228" s="23">
        <v>0</v>
      </c>
      <c r="D228" s="23" t="s">
        <v>152</v>
      </c>
      <c r="E228" s="56">
        <v>3.0324219707691169</v>
      </c>
      <c r="F228" s="56">
        <v>3.0558196466035263</v>
      </c>
      <c r="G228" s="56">
        <v>3.3314331987652093</v>
      </c>
      <c r="H228" s="56">
        <v>3.0378440902224995</v>
      </c>
      <c r="I228" s="56">
        <v>2.664182495514662</v>
      </c>
      <c r="J228" s="56">
        <v>2.9976903707176294</v>
      </c>
      <c r="K228" s="56">
        <v>3.0969219946021918</v>
      </c>
      <c r="L228" s="56">
        <v>3.2420610762950588</v>
      </c>
      <c r="M228" s="90">
        <v>2.9689136251673318</v>
      </c>
    </row>
    <row r="229" spans="1:13" x14ac:dyDescent="0.35">
      <c r="A229" s="23" t="str">
        <f>B3&amp;C187&amp;D229</f>
        <v>DISTRIBUCION VOLUMEN X CRITERIO (Consumiciones)Total Bebidas CalientesNO COCINAR EN CASA</v>
      </c>
      <c r="B229" s="23">
        <v>0</v>
      </c>
      <c r="C229" s="23">
        <v>0</v>
      </c>
      <c r="D229" s="24" t="s">
        <v>153</v>
      </c>
      <c r="E229" s="24">
        <v>2.0047863073795855</v>
      </c>
      <c r="F229" s="24">
        <v>2.2412695040426454</v>
      </c>
      <c r="G229" s="24">
        <v>2.091975419977985</v>
      </c>
      <c r="H229" s="24">
        <v>1.5950014333488374</v>
      </c>
      <c r="I229" s="24">
        <v>2.3251428331528499</v>
      </c>
      <c r="J229" s="24">
        <v>2.2641673416787573</v>
      </c>
      <c r="K229" s="24">
        <v>1.8424481151327152</v>
      </c>
      <c r="L229" s="24">
        <v>1.7304430564219269</v>
      </c>
      <c r="M229" s="90">
        <v>1.9371633143806064</v>
      </c>
    </row>
    <row r="230" spans="1:13" x14ac:dyDescent="0.35">
      <c r="A230" s="23" t="str">
        <f>B3&amp;C187&amp;D230</f>
        <v>DISTRIBUCION VOLUMEN X CRITERIO (Consumiciones)Total Bebidas CalientesCELEBRACION/FIESTA/SALIR TOMAR</v>
      </c>
      <c r="B230" s="23">
        <v>0</v>
      </c>
      <c r="C230" s="23">
        <v>0</v>
      </c>
      <c r="D230" s="23" t="s">
        <v>154</v>
      </c>
      <c r="E230" s="56">
        <v>19.903777677173476</v>
      </c>
      <c r="F230" s="56">
        <v>19.66165631360014</v>
      </c>
      <c r="G230" s="56">
        <v>19.728236222354344</v>
      </c>
      <c r="H230" s="56">
        <v>19.859500894241826</v>
      </c>
      <c r="I230" s="56">
        <v>21.230387066422509</v>
      </c>
      <c r="J230" s="56">
        <v>22.106608887609745</v>
      </c>
      <c r="K230" s="56">
        <v>23.949568764337652</v>
      </c>
      <c r="L230" s="56">
        <v>22.981111271031889</v>
      </c>
      <c r="M230" s="90">
        <v>22.900152350964863</v>
      </c>
    </row>
    <row r="231" spans="1:13" x14ac:dyDescent="0.35">
      <c r="A231" s="23" t="str">
        <f>B3&amp;C187&amp;D231</f>
        <v>DISTRIBUCION VOLUMEN X CRITERIO (Consumiciones)Total Bebidas CalientesVIENDO DEPORTES</v>
      </c>
      <c r="B231" s="23">
        <v>0</v>
      </c>
      <c r="C231" s="23">
        <v>0</v>
      </c>
      <c r="D231" s="24" t="s">
        <v>155</v>
      </c>
      <c r="E231" s="24">
        <v>0.39038791823032132</v>
      </c>
      <c r="F231" s="24">
        <v>0.20614412048024067</v>
      </c>
      <c r="G231" s="24">
        <v>0.34702454513673181</v>
      </c>
      <c r="H231" s="24">
        <v>0.51791244336726106</v>
      </c>
      <c r="I231" s="24">
        <v>0.30027838110490562</v>
      </c>
      <c r="J231" s="24">
        <v>0.30359645452989981</v>
      </c>
      <c r="K231" s="24">
        <v>0.62814762374218613</v>
      </c>
      <c r="L231" s="24">
        <v>0.60305735161665708</v>
      </c>
      <c r="M231" s="90">
        <v>0.31770922069939722</v>
      </c>
    </row>
    <row r="232" spans="1:13" x14ac:dyDescent="0.35">
      <c r="A232" s="23" t="str">
        <f>B3&amp;C187&amp;D232</f>
        <v>DISTRIBUCION VOLUMEN X CRITERIO (Consumiciones)Total Bebidas CalientesOTROS MOTIVOS</v>
      </c>
      <c r="B232" s="23">
        <v>0</v>
      </c>
      <c r="C232" s="23">
        <v>0</v>
      </c>
      <c r="D232" s="23" t="s">
        <v>156</v>
      </c>
      <c r="E232" s="56">
        <v>5.8256858568654435</v>
      </c>
      <c r="F232" s="56">
        <v>6.4461805513641668</v>
      </c>
      <c r="G232" s="56">
        <v>6.9527423172586396</v>
      </c>
      <c r="H232" s="56">
        <v>6.2500590787078574</v>
      </c>
      <c r="I232" s="56">
        <v>6.7722439406268471</v>
      </c>
      <c r="J232" s="56">
        <v>6.7848803225816035</v>
      </c>
      <c r="K232" s="56">
        <v>6.244442149072194</v>
      </c>
      <c r="L232" s="56">
        <v>6.501494649735724</v>
      </c>
      <c r="M232" s="90">
        <v>6.8634895302999723</v>
      </c>
    </row>
    <row r="233" spans="1:13" x14ac:dyDescent="0.35">
      <c r="A233" s="23" t="str">
        <f>B3&amp;C233&amp;D233</f>
        <v>DISTRIBUCION VOLUMEN X CRITERIO (Consumiciones)Total AperitivosT.ESPAÑA</v>
      </c>
      <c r="B233" s="23">
        <v>0</v>
      </c>
      <c r="C233" s="23" t="s">
        <v>69</v>
      </c>
      <c r="D233" s="24" t="s">
        <v>49</v>
      </c>
      <c r="E233" s="24">
        <v>100</v>
      </c>
      <c r="F233" s="24">
        <v>100</v>
      </c>
      <c r="G233" s="24">
        <v>100</v>
      </c>
      <c r="H233" s="24">
        <v>100</v>
      </c>
      <c r="I233" s="24">
        <v>100</v>
      </c>
      <c r="J233" s="24">
        <v>100</v>
      </c>
      <c r="K233" s="24">
        <v>100</v>
      </c>
      <c r="L233" s="24">
        <v>100</v>
      </c>
      <c r="M233" s="90">
        <v>100</v>
      </c>
    </row>
    <row r="234" spans="1:13" x14ac:dyDescent="0.35">
      <c r="A234" s="23" t="str">
        <f>B3&amp;C233&amp;D234</f>
        <v>DISTRIBUCION VOLUMEN X CRITERIO (Consumiciones)Total AperitivosHiper+Super+Discount+G.A</v>
      </c>
      <c r="B234" s="23">
        <v>0</v>
      </c>
      <c r="C234" s="23">
        <v>0</v>
      </c>
      <c r="D234" s="23" t="s">
        <v>112</v>
      </c>
      <c r="E234" s="56">
        <v>40.066028830978574</v>
      </c>
      <c r="F234" s="56">
        <v>34.266800119194087</v>
      </c>
      <c r="G234" s="56">
        <v>41.057433007457213</v>
      </c>
      <c r="H234" s="56">
        <v>34.648764494155273</v>
      </c>
      <c r="I234" s="56">
        <v>38.785072243286848</v>
      </c>
      <c r="J234" s="56">
        <v>35.718337612537795</v>
      </c>
      <c r="K234" s="56">
        <v>40.113629749648034</v>
      </c>
      <c r="L234" s="56">
        <v>41.786981622560084</v>
      </c>
      <c r="M234" s="90">
        <v>41.493171317057481</v>
      </c>
    </row>
    <row r="235" spans="1:13" x14ac:dyDescent="0.35">
      <c r="A235" s="23" t="str">
        <f>B3&amp;C233&amp;D235</f>
        <v>DISTRIBUCION VOLUMEN X CRITERIO (Consumiciones)Total AperitivosRestaurantes</v>
      </c>
      <c r="B235" s="23">
        <v>0</v>
      </c>
      <c r="C235" s="23">
        <v>0</v>
      </c>
      <c r="D235" s="24" t="s">
        <v>113</v>
      </c>
      <c r="E235" s="24">
        <v>1.1426393409199032</v>
      </c>
      <c r="F235" s="24">
        <v>1.9038426878268222</v>
      </c>
      <c r="G235" s="24">
        <v>1.2928004957288597</v>
      </c>
      <c r="H235" s="24">
        <v>1.3258465557489008</v>
      </c>
      <c r="I235" s="24">
        <v>1.3483605310972537</v>
      </c>
      <c r="J235" s="24">
        <v>2.0156943148358897</v>
      </c>
      <c r="K235" s="24">
        <v>1.9605225694307897</v>
      </c>
      <c r="L235" s="24">
        <v>1.8612054468037444</v>
      </c>
      <c r="M235" s="90">
        <v>1.063612985631313</v>
      </c>
    </row>
    <row r="236" spans="1:13" x14ac:dyDescent="0.35">
      <c r="A236" s="23" t="str">
        <f>B3&amp;C233&amp;D236</f>
        <v>DISTRIBUCION VOLUMEN X CRITERIO (Consumiciones)Total AperitivosRestaurantes Fast Food</v>
      </c>
      <c r="B236" s="23">
        <v>0</v>
      </c>
      <c r="C236" s="23">
        <v>0</v>
      </c>
      <c r="D236" s="23" t="s">
        <v>114</v>
      </c>
      <c r="E236" s="56">
        <v>1.8811715133620788</v>
      </c>
      <c r="F236" s="56">
        <v>1.6056838280529067</v>
      </c>
      <c r="G236" s="56">
        <v>2.1840054306777446</v>
      </c>
      <c r="H236" s="56">
        <v>2.0589165439667689</v>
      </c>
      <c r="I236" s="56">
        <v>2.5735930965561291</v>
      </c>
      <c r="J236" s="56">
        <v>2.1197624546354343</v>
      </c>
      <c r="K236" s="56">
        <v>2.3031500460119081</v>
      </c>
      <c r="L236" s="56">
        <v>1.7511072668127983</v>
      </c>
      <c r="M236" s="90">
        <v>1.7904803582584383</v>
      </c>
    </row>
    <row r="237" spans="1:13" x14ac:dyDescent="0.35">
      <c r="A237" s="23" t="str">
        <f>B3&amp;C233&amp;D237</f>
        <v>DISTRIBUCION VOLUMEN X CRITERIO (Consumiciones)Total AperitivosBares/Cafeterias/Cervecerias</v>
      </c>
      <c r="B237" s="23">
        <v>0</v>
      </c>
      <c r="C237" s="23">
        <v>0</v>
      </c>
      <c r="D237" s="24" t="s">
        <v>115</v>
      </c>
      <c r="E237" s="24">
        <v>8.215069434480883</v>
      </c>
      <c r="F237" s="24">
        <v>14.045720307213164</v>
      </c>
      <c r="G237" s="24">
        <v>8.4947022967352108</v>
      </c>
      <c r="H237" s="24">
        <v>9.872448491784132</v>
      </c>
      <c r="I237" s="24">
        <v>9.2037006781936235</v>
      </c>
      <c r="J237" s="24">
        <v>12.415418038756748</v>
      </c>
      <c r="K237" s="24">
        <v>8.8509686096538474</v>
      </c>
      <c r="L237" s="24">
        <v>9.33010941211794</v>
      </c>
      <c r="M237" s="90">
        <v>10.182028626036828</v>
      </c>
    </row>
    <row r="238" spans="1:13" x14ac:dyDescent="0.35">
      <c r="A238" s="23" t="str">
        <f>B3&amp;C233&amp;D238</f>
        <v>DISTRIBUCION VOLUMEN X CRITERIO (Consumiciones)Total AperitivosPanaderias/Pastelerias</v>
      </c>
      <c r="B238" s="23">
        <v>0</v>
      </c>
      <c r="C238" s="23">
        <v>0</v>
      </c>
      <c r="D238" s="23" t="s">
        <v>116</v>
      </c>
      <c r="E238" s="56">
        <v>1.4513951082483179</v>
      </c>
      <c r="F238" s="56">
        <v>1.5742103391264226</v>
      </c>
      <c r="G238" s="56">
        <v>2.014010191164112</v>
      </c>
      <c r="H238" s="56">
        <v>3.8151168725720499</v>
      </c>
      <c r="I238" s="56">
        <v>1.5741009107414019</v>
      </c>
      <c r="J238" s="56">
        <v>1.1345224560615212</v>
      </c>
      <c r="K238" s="56">
        <v>1.0984733484871125</v>
      </c>
      <c r="L238" s="56">
        <v>1.4152106646089992</v>
      </c>
      <c r="M238" s="90">
        <v>3.0964737027667297</v>
      </c>
    </row>
    <row r="239" spans="1:13" x14ac:dyDescent="0.35">
      <c r="A239" s="23" t="str">
        <f>B3&amp;C233&amp;D239</f>
        <v>DISTRIBUCION VOLUMEN X CRITERIO (Consumiciones)Total AperitivosTda.Alimentacion/Delicatesen</v>
      </c>
      <c r="B239" s="23">
        <v>0</v>
      </c>
      <c r="C239" s="23">
        <v>0</v>
      </c>
      <c r="D239" s="24" t="s">
        <v>117</v>
      </c>
      <c r="E239" s="24">
        <v>7.3843007845832043</v>
      </c>
      <c r="F239" s="24">
        <v>7.0112681674869268</v>
      </c>
      <c r="G239" s="24">
        <v>7.4667630288395053</v>
      </c>
      <c r="H239" s="24">
        <v>7.5127345578317337</v>
      </c>
      <c r="I239" s="24">
        <v>7.8977695075263306</v>
      </c>
      <c r="J239" s="24">
        <v>6.7728441326419464</v>
      </c>
      <c r="K239" s="24">
        <v>7.2916863954192586</v>
      </c>
      <c r="L239" s="24">
        <v>6.2628131033184555</v>
      </c>
      <c r="M239" s="90">
        <v>6.9680431246172789</v>
      </c>
    </row>
    <row r="240" spans="1:13" x14ac:dyDescent="0.35">
      <c r="A240" s="23" t="str">
        <f>B3&amp;C233&amp;D240</f>
        <v>DISTRIBUCION VOLUMEN X CRITERIO (Consumiciones)Total AperitivosCanal Conveniencia/24h</v>
      </c>
      <c r="B240" s="23">
        <v>0</v>
      </c>
      <c r="C240" s="23">
        <v>0</v>
      </c>
      <c r="D240" s="23" t="s">
        <v>118</v>
      </c>
      <c r="E240" s="56">
        <v>27.793780724474615</v>
      </c>
      <c r="F240" s="56">
        <v>23.687393061750228</v>
      </c>
      <c r="G240" s="56">
        <v>24.843967745710245</v>
      </c>
      <c r="H240" s="56">
        <v>27.474997903927818</v>
      </c>
      <c r="I240" s="56">
        <v>25.560678490674398</v>
      </c>
      <c r="J240" s="56">
        <v>22.229155218827973</v>
      </c>
      <c r="K240" s="56">
        <v>24.888171400256411</v>
      </c>
      <c r="L240" s="56">
        <v>23.057588764139332</v>
      </c>
      <c r="M240" s="90">
        <v>21.425402514984135</v>
      </c>
    </row>
    <row r="241" spans="1:13" x14ac:dyDescent="0.35">
      <c r="A241" s="23" t="str">
        <f>B3&amp;C233&amp;D241</f>
        <v>DISTRIBUCION VOLUMEN X CRITERIO (Consumiciones)Total AperitivosHoteles</v>
      </c>
      <c r="B241" s="23">
        <v>0</v>
      </c>
      <c r="C241" s="23">
        <v>0</v>
      </c>
      <c r="D241" s="24" t="s">
        <v>119</v>
      </c>
      <c r="E241" s="24">
        <v>8.5904309544126201E-2</v>
      </c>
      <c r="F241" s="24">
        <v>0.23641631901722546</v>
      </c>
      <c r="G241" s="24">
        <v>2.0822187855706734E-2</v>
      </c>
      <c r="H241" s="24">
        <v>2.6130025608853804E-3</v>
      </c>
      <c r="I241" s="24">
        <v>3.8568232757126911E-2</v>
      </c>
      <c r="J241" s="24">
        <v>0.45121554118024559</v>
      </c>
      <c r="K241" s="24">
        <v>0.1736167719303765</v>
      </c>
      <c r="L241" s="24">
        <v>6.0835727809159634E-2</v>
      </c>
      <c r="M241" s="90">
        <v>6.0062364307760831E-2</v>
      </c>
    </row>
    <row r="242" spans="1:13" x14ac:dyDescent="0.35">
      <c r="A242" s="23" t="str">
        <f>B3&amp;C233&amp;D242</f>
        <v>DISTRIBUCION VOLUMEN X CRITERIO (Consumiciones)Total AperitivosEstaciones de servicio</v>
      </c>
      <c r="B242" s="23">
        <v>0</v>
      </c>
      <c r="C242" s="23">
        <v>0</v>
      </c>
      <c r="D242" s="23" t="s">
        <v>120</v>
      </c>
      <c r="E242" s="56">
        <v>4.0582056529257633</v>
      </c>
      <c r="F242" s="56">
        <v>3.5217318949938479</v>
      </c>
      <c r="G242" s="56">
        <v>2.6003698020275952</v>
      </c>
      <c r="H242" s="56">
        <v>2.7546926275625401</v>
      </c>
      <c r="I242" s="56">
        <v>2.6073096952195449</v>
      </c>
      <c r="J242" s="56">
        <v>3.4628744822653061</v>
      </c>
      <c r="K242" s="56">
        <v>3.0448730149990957</v>
      </c>
      <c r="L242" s="56">
        <v>1.9866427919147351</v>
      </c>
      <c r="M242" s="90">
        <v>2.3176566916763055</v>
      </c>
    </row>
    <row r="243" spans="1:13" x14ac:dyDescent="0.35">
      <c r="A243" s="23" t="str">
        <f>B3&amp;C233&amp;D243</f>
        <v>DISTRIBUCION VOLUMEN X CRITERIO (Consumiciones)Total AperitivosMaquinas dispensadoras</v>
      </c>
      <c r="B243" s="23">
        <v>0</v>
      </c>
      <c r="C243" s="23">
        <v>0</v>
      </c>
      <c r="D243" s="24" t="s">
        <v>121</v>
      </c>
      <c r="E243" s="24">
        <v>4.4073542404494548</v>
      </c>
      <c r="F243" s="24">
        <v>3.8951482476545674</v>
      </c>
      <c r="G243" s="24">
        <v>3.0123546588938654</v>
      </c>
      <c r="H243" s="24">
        <v>4.2510837060909648</v>
      </c>
      <c r="I243" s="24">
        <v>3.9874602430294019</v>
      </c>
      <c r="J243" s="24">
        <v>4.1299289842581492</v>
      </c>
      <c r="K243" s="24">
        <v>3.7722512800748778</v>
      </c>
      <c r="L243" s="24">
        <v>6.1910441677725077</v>
      </c>
      <c r="M243" s="90">
        <v>4.7897342442367528</v>
      </c>
    </row>
    <row r="244" spans="1:13" x14ac:dyDescent="0.35">
      <c r="A244" s="23" t="str">
        <f>B3&amp;C233&amp;D244</f>
        <v>DISTRIBUCION VOLUMEN X CRITERIO (Consumiciones)Total AperitivosServicio en la empresa</v>
      </c>
      <c r="B244" s="23">
        <v>0</v>
      </c>
      <c r="C244" s="23">
        <v>0</v>
      </c>
      <c r="D244" s="23" t="s">
        <v>122</v>
      </c>
      <c r="E244" s="56">
        <v>0.6666218369365764</v>
      </c>
      <c r="F244" s="56">
        <v>0.88667429252537677</v>
      </c>
      <c r="G244" s="56">
        <v>1.015816649468634</v>
      </c>
      <c r="H244" s="56">
        <v>1.6955326450371628</v>
      </c>
      <c r="I244" s="56">
        <v>0.59470402142155454</v>
      </c>
      <c r="J244" s="56">
        <v>0.89876196399356467</v>
      </c>
      <c r="K244" s="56">
        <v>1.2451868398077726</v>
      </c>
      <c r="L244" s="56">
        <v>0.81177397600182954</v>
      </c>
      <c r="M244" s="90">
        <v>1.1212578322642899</v>
      </c>
    </row>
    <row r="245" spans="1:13" x14ac:dyDescent="0.35">
      <c r="A245" s="23" t="str">
        <f>B3&amp;C233&amp;D245</f>
        <v>DISTRIBUCION VOLUMEN X CRITERIO (Consumiciones)Total AperitivosResto de canales</v>
      </c>
      <c r="B245" s="23">
        <v>0</v>
      </c>
      <c r="C245" s="23">
        <v>0</v>
      </c>
      <c r="D245" s="24" t="s">
        <v>123</v>
      </c>
      <c r="E245" s="24">
        <v>2.8475439298632454</v>
      </c>
      <c r="F245" s="24">
        <v>7.3651016033528141</v>
      </c>
      <c r="G245" s="24">
        <v>5.9969535546737873</v>
      </c>
      <c r="H245" s="24">
        <v>4.5872444079000596</v>
      </c>
      <c r="I245" s="24">
        <v>5.8286855604663126</v>
      </c>
      <c r="J245" s="24">
        <v>8.6514931754375741</v>
      </c>
      <c r="K245" s="24">
        <v>5.2575070197654572</v>
      </c>
      <c r="L245" s="24">
        <v>5.4846631684243441</v>
      </c>
      <c r="M245" s="90">
        <v>5.6921154690699014</v>
      </c>
    </row>
    <row r="246" spans="1:13" x14ac:dyDescent="0.35">
      <c r="A246" s="23" t="str">
        <f>B3&amp;C233&amp;D246</f>
        <v>DISTRIBUCION VOLUMEN X CRITERIO (Consumiciones)Total AperitivosEN LA CALLE</v>
      </c>
      <c r="B246" s="23">
        <v>0</v>
      </c>
      <c r="C246" s="23">
        <v>0</v>
      </c>
      <c r="D246" s="23" t="s">
        <v>124</v>
      </c>
      <c r="E246" s="56">
        <v>40.683704984633039</v>
      </c>
      <c r="F246" s="56">
        <v>42.443436875192248</v>
      </c>
      <c r="G246" s="56">
        <v>39.296757816239911</v>
      </c>
      <c r="H246" s="56">
        <v>41.954046743145106</v>
      </c>
      <c r="I246" s="56">
        <v>44.029314599374928</v>
      </c>
      <c r="J246" s="56">
        <v>42.983385519443743</v>
      </c>
      <c r="K246" s="56">
        <v>39.325426101729576</v>
      </c>
      <c r="L246" s="56">
        <v>37.834851952165458</v>
      </c>
      <c r="M246" s="90">
        <v>38.234183929090563</v>
      </c>
    </row>
    <row r="247" spans="1:13" x14ac:dyDescent="0.35">
      <c r="A247" s="23" t="str">
        <f>B3&amp;C233&amp;D247</f>
        <v>DISTRIBUCION VOLUMEN X CRITERIO (Consumiciones)Total AperitivosEN CASA DE OTROS</v>
      </c>
      <c r="B247" s="23">
        <v>0</v>
      </c>
      <c r="C247" s="23">
        <v>0</v>
      </c>
      <c r="D247" s="24" t="s">
        <v>125</v>
      </c>
      <c r="E247" s="24">
        <v>19.017639907269668</v>
      </c>
      <c r="F247" s="24">
        <v>13.340883093663489</v>
      </c>
      <c r="G247" s="24">
        <v>21.113721104645595</v>
      </c>
      <c r="H247" s="24">
        <v>13.272233442132963</v>
      </c>
      <c r="I247" s="24">
        <v>13.847590676305236</v>
      </c>
      <c r="J247" s="24">
        <v>13.161097475882432</v>
      </c>
      <c r="K247" s="24">
        <v>17.507617526997585</v>
      </c>
      <c r="L247" s="24">
        <v>17.114751267503525</v>
      </c>
      <c r="M247" s="90">
        <v>17.005268415485769</v>
      </c>
    </row>
    <row r="248" spans="1:13" x14ac:dyDescent="0.35">
      <c r="A248" s="23" t="str">
        <f>B3&amp;C233&amp;D248</f>
        <v>DISTRIBUCION VOLUMEN X CRITERIO (Consumiciones)Total AperitivosEN EL ESTABLECIMIENTO</v>
      </c>
      <c r="B248" s="23">
        <v>0</v>
      </c>
      <c r="C248" s="23">
        <v>0</v>
      </c>
      <c r="D248" s="23" t="s">
        <v>126</v>
      </c>
      <c r="E248" s="56">
        <v>12.60614527248975</v>
      </c>
      <c r="F248" s="56">
        <v>20.582741368040601</v>
      </c>
      <c r="G248" s="56">
        <v>15.204149069710542</v>
      </c>
      <c r="H248" s="56">
        <v>17.705999767593397</v>
      </c>
      <c r="I248" s="56">
        <v>14.518605590341066</v>
      </c>
      <c r="J248" s="56">
        <v>19.025795765087238</v>
      </c>
      <c r="K248" s="56">
        <v>16.778191142117805</v>
      </c>
      <c r="L248" s="56">
        <v>16.818212224972346</v>
      </c>
      <c r="M248" s="90">
        <v>16.280664126528567</v>
      </c>
    </row>
    <row r="249" spans="1:13" x14ac:dyDescent="0.35">
      <c r="A249" s="23" t="str">
        <f>B3&amp;C233&amp;D249</f>
        <v>DISTRIBUCION VOLUMEN X CRITERIO (Consumiciones)Total AperitivosEN EL TRABAJO</v>
      </c>
      <c r="B249" s="23">
        <v>0</v>
      </c>
      <c r="C249" s="23">
        <v>0</v>
      </c>
      <c r="D249" s="24" t="s">
        <v>127</v>
      </c>
      <c r="E249" s="24">
        <v>8.2879246679302554</v>
      </c>
      <c r="F249" s="24">
        <v>8.302926022762227</v>
      </c>
      <c r="G249" s="24">
        <v>8.6367788793974665</v>
      </c>
      <c r="H249" s="24">
        <v>9.6700708840129259</v>
      </c>
      <c r="I249" s="24">
        <v>10.416860279665579</v>
      </c>
      <c r="J249" s="24">
        <v>8.6629414857224347</v>
      </c>
      <c r="K249" s="24">
        <v>9.2403080044989405</v>
      </c>
      <c r="L249" s="24">
        <v>10.004130373569344</v>
      </c>
      <c r="M249" s="90">
        <v>8.9004212258228126</v>
      </c>
    </row>
    <row r="250" spans="1:13" x14ac:dyDescent="0.35">
      <c r="A250" s="23" t="str">
        <f>B3&amp;C233&amp;D250</f>
        <v>DISTRIBUCION VOLUMEN X CRITERIO (Consumiciones)Total AperitivosEN COLEGIO/INSTITUTO/UNIV.</v>
      </c>
      <c r="B250" s="23">
        <v>0</v>
      </c>
      <c r="C250" s="23">
        <v>0</v>
      </c>
      <c r="D250" s="23" t="s">
        <v>128</v>
      </c>
      <c r="E250" s="56">
        <v>1.2848746856758817</v>
      </c>
      <c r="F250" s="56">
        <v>0.68551503383574275</v>
      </c>
      <c r="G250" s="56">
        <v>1.3955565247917621</v>
      </c>
      <c r="H250" s="56">
        <v>2.3637788430564113</v>
      </c>
      <c r="I250" s="56">
        <v>0.86409534458870252</v>
      </c>
      <c r="J250" s="56">
        <v>0.86918537038367971</v>
      </c>
      <c r="K250" s="56">
        <v>2.1597651426369149</v>
      </c>
      <c r="L250" s="56">
        <v>2.6610386761647105</v>
      </c>
      <c r="M250" s="90">
        <v>2.3744804262978518</v>
      </c>
    </row>
    <row r="251" spans="1:13" x14ac:dyDescent="0.35">
      <c r="A251" s="23" t="str">
        <f>B3&amp;C233&amp;D251</f>
        <v>DISTRIBUCION VOLUMEN X CRITERIO (Consumiciones)Total AperitivosEN MI CASA</v>
      </c>
      <c r="B251" s="23">
        <v>0</v>
      </c>
      <c r="C251" s="23">
        <v>0</v>
      </c>
      <c r="D251" s="24" t="s">
        <v>129</v>
      </c>
      <c r="E251" s="24">
        <v>6.8603774154817376</v>
      </c>
      <c r="F251" s="24">
        <v>4.2866551878268222</v>
      </c>
      <c r="G251" s="24">
        <v>4.5406709094390605</v>
      </c>
      <c r="H251" s="24">
        <v>5.3943903224715113</v>
      </c>
      <c r="I251" s="24">
        <v>4.6558986012477517</v>
      </c>
      <c r="J251" s="24">
        <v>3.2773858239020117</v>
      </c>
      <c r="K251" s="24">
        <v>4.0967406265484776</v>
      </c>
      <c r="L251" s="24">
        <v>4.7607704741295489</v>
      </c>
      <c r="M251" s="90">
        <v>6.2899731553587221</v>
      </c>
    </row>
    <row r="252" spans="1:13" x14ac:dyDescent="0.35">
      <c r="A252" s="23" t="str">
        <f>B3&amp;C233&amp;D252</f>
        <v>DISTRIBUCION VOLUMEN X CRITERIO (Consumiciones)Total AperitivosEN M.TRANSP.(AVION,TREN,AUTOC,E</v>
      </c>
      <c r="B252" s="23">
        <v>0</v>
      </c>
      <c r="C252" s="23">
        <v>0</v>
      </c>
      <c r="D252" s="23" t="s">
        <v>130</v>
      </c>
      <c r="E252" s="56">
        <v>2.8867413744931167</v>
      </c>
      <c r="F252" s="56">
        <v>2.4150982390033833</v>
      </c>
      <c r="G252" s="56">
        <v>1.651002494601236</v>
      </c>
      <c r="H252" s="56">
        <v>1.7257587413564601</v>
      </c>
      <c r="I252" s="56">
        <v>0.71659441984351124</v>
      </c>
      <c r="J252" s="56">
        <v>1.0410464083826758</v>
      </c>
      <c r="K252" s="56">
        <v>1.6946649782524914</v>
      </c>
      <c r="L252" s="56">
        <v>0.48657348564636849</v>
      </c>
      <c r="M252" s="90">
        <v>0.39658395754340603</v>
      </c>
    </row>
    <row r="253" spans="1:13" x14ac:dyDescent="0.35">
      <c r="A253" s="23" t="str">
        <f>B3&amp;C233&amp;D253</f>
        <v>DISTRIBUCION VOLUMEN X CRITERIO (Consumiciones)Total AperitivosEN OTRO LUGAR</v>
      </c>
      <c r="B253" s="23">
        <v>0</v>
      </c>
      <c r="C253" s="23">
        <v>0</v>
      </c>
      <c r="D253" s="24" t="s">
        <v>131</v>
      </c>
      <c r="E253" s="24">
        <v>8.372597733090684</v>
      </c>
      <c r="F253" s="24">
        <v>7.9427363695785917</v>
      </c>
      <c r="G253" s="24">
        <v>8.1613618714296354</v>
      </c>
      <c r="H253" s="24">
        <v>7.9137021341692124</v>
      </c>
      <c r="I253" s="24">
        <v>10.951048268516299</v>
      </c>
      <c r="J253" s="24">
        <v>10.979172903439757</v>
      </c>
      <c r="K253" s="24">
        <v>9.197332095862075</v>
      </c>
      <c r="L253" s="24">
        <v>10.319641131986826</v>
      </c>
      <c r="M253" s="90">
        <v>10.518452598177779</v>
      </c>
    </row>
    <row r="254" spans="1:13" x14ac:dyDescent="0.35">
      <c r="A254" s="23" t="str">
        <f>B3&amp;C233&amp;D254</f>
        <v>DISTRIBUCION VOLUMEN X CRITERIO (Consumiciones)Total AperitivosDESAYUNO</v>
      </c>
      <c r="B254" s="23">
        <v>0</v>
      </c>
      <c r="C254" s="23">
        <v>0</v>
      </c>
      <c r="D254" s="23" t="s">
        <v>132</v>
      </c>
      <c r="E254" s="56">
        <v>3.4547161832556803</v>
      </c>
      <c r="F254" s="56">
        <v>3.7080423571593357</v>
      </c>
      <c r="G254" s="56">
        <v>3.5455670297756461</v>
      </c>
      <c r="H254" s="56">
        <v>3.8202437915812917</v>
      </c>
      <c r="I254" s="56">
        <v>3.9561257031069323</v>
      </c>
      <c r="J254" s="56">
        <v>4.6948847048197777</v>
      </c>
      <c r="K254" s="56">
        <v>5.6517087328241873</v>
      </c>
      <c r="L254" s="56">
        <v>6.2748293012279115</v>
      </c>
      <c r="M254" s="90">
        <v>6.1530105894068825</v>
      </c>
    </row>
    <row r="255" spans="1:13" x14ac:dyDescent="0.35">
      <c r="A255" s="23" t="str">
        <f>B3&amp;C233&amp;D255</f>
        <v>DISTRIBUCION VOLUMEN X CRITERIO (Consumiciones)Total AperitivosAPERITIVO/ANTES DE COMER</v>
      </c>
      <c r="B255" s="23">
        <v>0</v>
      </c>
      <c r="C255" s="23">
        <v>0</v>
      </c>
      <c r="D255" s="24" t="s">
        <v>133</v>
      </c>
      <c r="E255" s="24">
        <v>19.665581792232704</v>
      </c>
      <c r="F255" s="24">
        <v>20.505974123346661</v>
      </c>
      <c r="G255" s="24">
        <v>18.024298426645959</v>
      </c>
      <c r="H255" s="24">
        <v>21.378288810798963</v>
      </c>
      <c r="I255" s="24">
        <v>22.384548303525776</v>
      </c>
      <c r="J255" s="24">
        <v>20.564560717072812</v>
      </c>
      <c r="K255" s="24">
        <v>18.339198213007606</v>
      </c>
      <c r="L255" s="24">
        <v>19.191325748795503</v>
      </c>
      <c r="M255" s="90">
        <v>20.219226082599846</v>
      </c>
    </row>
    <row r="256" spans="1:13" x14ac:dyDescent="0.35">
      <c r="A256" s="23" t="str">
        <f>B3&amp;C233&amp;D256</f>
        <v>DISTRIBUCION VOLUMEN X CRITERIO (Consumiciones)Total AperitivosCOMIDA</v>
      </c>
      <c r="B256" s="23">
        <v>0</v>
      </c>
      <c r="C256" s="23">
        <v>0</v>
      </c>
      <c r="D256" s="23" t="s">
        <v>134</v>
      </c>
      <c r="E256" s="56">
        <v>9.1697236968291964</v>
      </c>
      <c r="F256" s="56">
        <v>8.0590647589203321</v>
      </c>
      <c r="G256" s="56">
        <v>6.3294575705030702</v>
      </c>
      <c r="H256" s="56">
        <v>7.8789441091546131</v>
      </c>
      <c r="I256" s="56">
        <v>7.7246671094127404</v>
      </c>
      <c r="J256" s="56">
        <v>8.13214847377556</v>
      </c>
      <c r="K256" s="56">
        <v>9.4804193769122467</v>
      </c>
      <c r="L256" s="56">
        <v>7.3783048822415704</v>
      </c>
      <c r="M256" s="90">
        <v>7.6155896852249327</v>
      </c>
    </row>
    <row r="257" spans="1:13" x14ac:dyDescent="0.35">
      <c r="A257" s="23" t="str">
        <f>B3&amp;C233&amp;D257</f>
        <v>DISTRIBUCION VOLUMEN X CRITERIO (Consumiciones)Total AperitivosTARDE/MERIENDA</v>
      </c>
      <c r="B257" s="23">
        <v>0</v>
      </c>
      <c r="C257" s="23">
        <v>0</v>
      </c>
      <c r="D257" s="24" t="s">
        <v>135</v>
      </c>
      <c r="E257" s="24">
        <v>37.202081146593976</v>
      </c>
      <c r="F257" s="24">
        <v>33.062086665641338</v>
      </c>
      <c r="G257" s="24">
        <v>35.226674946544264</v>
      </c>
      <c r="H257" s="24">
        <v>34.949400082077773</v>
      </c>
      <c r="I257" s="24">
        <v>36.02455048189303</v>
      </c>
      <c r="J257" s="24">
        <v>32.139215527598466</v>
      </c>
      <c r="K257" s="24">
        <v>31.53069426856797</v>
      </c>
      <c r="L257" s="24">
        <v>35.667144783983794</v>
      </c>
      <c r="M257" s="90">
        <v>36.413232738091558</v>
      </c>
    </row>
    <row r="258" spans="1:13" x14ac:dyDescent="0.35">
      <c r="A258" s="23" t="str">
        <f>B3&amp;C233&amp;D258</f>
        <v>DISTRIBUCION VOLUMEN X CRITERIO (Consumiciones)Total AperitivosANTES DE CENAR</v>
      </c>
      <c r="B258" s="23">
        <v>0</v>
      </c>
      <c r="C258" s="23">
        <v>0</v>
      </c>
      <c r="D258" s="23" t="s">
        <v>136</v>
      </c>
      <c r="E258" s="56">
        <v>6.8709953408292872</v>
      </c>
      <c r="F258" s="56">
        <v>8.2731034681636402</v>
      </c>
      <c r="G258" s="56">
        <v>9.1309120453602546</v>
      </c>
      <c r="H258" s="56">
        <v>6.4002174031357235</v>
      </c>
      <c r="I258" s="56">
        <v>5.54581325593057</v>
      </c>
      <c r="J258" s="56">
        <v>9.0121008017212656</v>
      </c>
      <c r="K258" s="56">
        <v>9.7821473796808274</v>
      </c>
      <c r="L258" s="56">
        <v>6.4173645260804699</v>
      </c>
      <c r="M258" s="90">
        <v>6.3870012247094401</v>
      </c>
    </row>
    <row r="259" spans="1:13" x14ac:dyDescent="0.35">
      <c r="A259" s="23" t="str">
        <f>B3&amp;C233&amp;D259</f>
        <v>DISTRIBUCION VOLUMEN X CRITERIO (Consumiciones)Total AperitivosCENA</v>
      </c>
      <c r="B259" s="23">
        <v>0</v>
      </c>
      <c r="C259" s="23">
        <v>0</v>
      </c>
      <c r="D259" s="24" t="s">
        <v>137</v>
      </c>
      <c r="E259" s="24">
        <v>4.1359405559289266</v>
      </c>
      <c r="F259" s="24">
        <v>6.9756961800215302</v>
      </c>
      <c r="G259" s="24">
        <v>5.7660201004223266</v>
      </c>
      <c r="H259" s="24">
        <v>4.8501404000629549</v>
      </c>
      <c r="I259" s="24">
        <v>4.0540970632355977</v>
      </c>
      <c r="J259" s="24">
        <v>4.997428515969629</v>
      </c>
      <c r="K259" s="24">
        <v>4.7667440086203507</v>
      </c>
      <c r="L259" s="24">
        <v>4.6921681583200963</v>
      </c>
      <c r="M259" s="90">
        <v>4.5634861849063837</v>
      </c>
    </row>
    <row r="260" spans="1:13" x14ac:dyDescent="0.35">
      <c r="A260" s="23" t="str">
        <f>B3&amp;C233&amp;D260</f>
        <v>DISTRIBUCION VOLUMEN X CRITERIO (Consumiciones)Total AperitivosDESPUES DE LA CENA</v>
      </c>
      <c r="B260" s="23">
        <v>0</v>
      </c>
      <c r="C260" s="23">
        <v>0</v>
      </c>
      <c r="D260" s="23" t="s">
        <v>138</v>
      </c>
      <c r="E260" s="56">
        <v>2.4881527181012935</v>
      </c>
      <c r="F260" s="56">
        <v>3.9961225872808361</v>
      </c>
      <c r="G260" s="56">
        <v>3.225551977064562</v>
      </c>
      <c r="H260" s="56">
        <v>1.9122231162194803</v>
      </c>
      <c r="I260" s="56">
        <v>2.2547763177530569</v>
      </c>
      <c r="J260" s="56">
        <v>3.9630886782832406</v>
      </c>
      <c r="K260" s="56">
        <v>2.1484131790689078</v>
      </c>
      <c r="L260" s="56">
        <v>1.7690242206350661</v>
      </c>
      <c r="M260" s="90">
        <v>1.5153761342479481</v>
      </c>
    </row>
    <row r="261" spans="1:13" x14ac:dyDescent="0.35">
      <c r="A261" s="23" t="str">
        <f>B3&amp;C233&amp;D261</f>
        <v>DISTRIBUCION VOLUMEN X CRITERIO (Consumiciones)Total AperitivosDURANTE EL DIA</v>
      </c>
      <c r="B261" s="23">
        <v>0</v>
      </c>
      <c r="C261" s="23">
        <v>0</v>
      </c>
      <c r="D261" s="24" t="s">
        <v>139</v>
      </c>
      <c r="E261" s="24">
        <v>17.012829709953408</v>
      </c>
      <c r="F261" s="24">
        <v>15.419906855582896</v>
      </c>
      <c r="G261" s="24">
        <v>18.751515909066736</v>
      </c>
      <c r="H261" s="24">
        <v>18.810526842226807</v>
      </c>
      <c r="I261" s="24">
        <v>18.055425301452786</v>
      </c>
      <c r="J261" s="24">
        <v>16.496579371650181</v>
      </c>
      <c r="K261" s="24">
        <v>18.300705515923266</v>
      </c>
      <c r="L261" s="24">
        <v>18.609798708460964</v>
      </c>
      <c r="M261" s="90">
        <v>17.133105195118482</v>
      </c>
    </row>
    <row r="262" spans="1:13" x14ac:dyDescent="0.35">
      <c r="A262" s="23" t="str">
        <f>B3&amp;C233&amp;D262</f>
        <v>DISTRIBUCION VOLUMEN X CRITERIO (Consumiciones)Total AperitivosCON AMIGOS</v>
      </c>
      <c r="B262" s="23">
        <v>0</v>
      </c>
      <c r="C262" s="23">
        <v>0</v>
      </c>
      <c r="D262" s="23" t="s">
        <v>140</v>
      </c>
      <c r="E262" s="56">
        <v>19.72183165064526</v>
      </c>
      <c r="F262" s="56">
        <v>22.852319478621961</v>
      </c>
      <c r="G262" s="56">
        <v>20.316798400051063</v>
      </c>
      <c r="H262" s="56">
        <v>20.403056293879615</v>
      </c>
      <c r="I262" s="56">
        <v>21.979570027081067</v>
      </c>
      <c r="J262" s="56">
        <v>23.838381323239055</v>
      </c>
      <c r="K262" s="56">
        <v>20.592633375543688</v>
      </c>
      <c r="L262" s="56">
        <v>18.203069699859523</v>
      </c>
      <c r="M262" s="90">
        <v>19.216881815538965</v>
      </c>
    </row>
    <row r="263" spans="1:13" x14ac:dyDescent="0.35">
      <c r="A263" s="23" t="str">
        <f>B3&amp;C233&amp;D263</f>
        <v>DISTRIBUCION VOLUMEN X CRITERIO (Consumiciones)Total AperitivosCON CLIENTES</v>
      </c>
      <c r="B263" s="23">
        <v>0</v>
      </c>
      <c r="C263" s="23">
        <v>0</v>
      </c>
      <c r="D263" s="24" t="s">
        <v>141</v>
      </c>
      <c r="E263" s="24">
        <v>0.15970406337076276</v>
      </c>
      <c r="F263" s="24">
        <v>0.31851125134573977</v>
      </c>
      <c r="G263" s="24">
        <v>0.31012374605065796</v>
      </c>
      <c r="H263" s="24">
        <v>0.24129497545756889</v>
      </c>
      <c r="I263" s="24">
        <v>0.22883507567350803</v>
      </c>
      <c r="J263" s="24">
        <v>0.61559086693079468</v>
      </c>
      <c r="K263" s="24">
        <v>0.26365735679285196</v>
      </c>
      <c r="L263" s="24">
        <v>0.2277470873476779</v>
      </c>
      <c r="M263" s="90">
        <v>0.82957364029417768</v>
      </c>
    </row>
    <row r="264" spans="1:13" x14ac:dyDescent="0.35">
      <c r="A264" s="23" t="str">
        <f>B3&amp;C233&amp;D264</f>
        <v>DISTRIBUCION VOLUMEN X CRITERIO (Consumiciones)Total AperitivosCON COMPAÑEROS DE TRABAJO</v>
      </c>
      <c r="B264" s="23">
        <v>0</v>
      </c>
      <c r="C264" s="23">
        <v>0</v>
      </c>
      <c r="D264" s="23" t="s">
        <v>142</v>
      </c>
      <c r="E264" s="56">
        <v>4.4027728484372526</v>
      </c>
      <c r="F264" s="56">
        <v>3.5201740810519841</v>
      </c>
      <c r="G264" s="56">
        <v>3.6123328510792212</v>
      </c>
      <c r="H264" s="56">
        <v>2.8452863381692537</v>
      </c>
      <c r="I264" s="56">
        <v>3.6843220503811085</v>
      </c>
      <c r="J264" s="56">
        <v>3.9025082721540088</v>
      </c>
      <c r="K264" s="56">
        <v>4.7506296159382098</v>
      </c>
      <c r="L264" s="56">
        <v>5.9618411042954333</v>
      </c>
      <c r="M264" s="90">
        <v>3.8450657508149266</v>
      </c>
    </row>
    <row r="265" spans="1:13" x14ac:dyDescent="0.35">
      <c r="A265" s="23" t="str">
        <f>B3&amp;C233&amp;D265</f>
        <v>DISTRIBUCION VOLUMEN X CRITERIO (Consumiciones)Total AperitivosCON COMPAÑEROS DE CLASE</v>
      </c>
      <c r="B265" s="23">
        <v>0</v>
      </c>
      <c r="C265" s="23">
        <v>0</v>
      </c>
      <c r="D265" s="24" t="s">
        <v>143</v>
      </c>
      <c r="E265" s="24">
        <v>0.79411524840100589</v>
      </c>
      <c r="F265" s="24">
        <v>0.44866879902337731</v>
      </c>
      <c r="G265" s="24">
        <v>0.89017438273246607</v>
      </c>
      <c r="H265" s="24">
        <v>1.8337800050894102</v>
      </c>
      <c r="I265" s="24">
        <v>1.2194598922274018</v>
      </c>
      <c r="J265" s="24">
        <v>1.6696984221930844</v>
      </c>
      <c r="K265" s="24">
        <v>0.61112418496000509</v>
      </c>
      <c r="L265" s="24">
        <v>2.535997255751798</v>
      </c>
      <c r="M265" s="90">
        <v>1.1562996765035163</v>
      </c>
    </row>
    <row r="266" spans="1:13" x14ac:dyDescent="0.35">
      <c r="A266" s="23" t="str">
        <f>B3&amp;C233&amp;D266</f>
        <v>DISTRIBUCION VOLUMEN X CRITERIO (Consumiciones)Total AperitivosCON FAMILIA</v>
      </c>
      <c r="B266" s="23">
        <v>0</v>
      </c>
      <c r="C266" s="23">
        <v>0</v>
      </c>
      <c r="D266" s="23" t="s">
        <v>144</v>
      </c>
      <c r="E266" s="56">
        <v>33.657856781472056</v>
      </c>
      <c r="F266" s="56">
        <v>36.65472522877576</v>
      </c>
      <c r="G266" s="56">
        <v>37.922805655138667</v>
      </c>
      <c r="H266" s="56">
        <v>34.784795901406646</v>
      </c>
      <c r="I266" s="56">
        <v>35.391395307881801</v>
      </c>
      <c r="J266" s="56">
        <v>36.012717075072736</v>
      </c>
      <c r="K266" s="56">
        <v>36.205315358538947</v>
      </c>
      <c r="L266" s="56">
        <v>34.211549800170815</v>
      </c>
      <c r="M266" s="90">
        <v>35.413903854123497</v>
      </c>
    </row>
    <row r="267" spans="1:13" x14ac:dyDescent="0.35">
      <c r="A267" s="23" t="str">
        <f>B3&amp;C233&amp;D267</f>
        <v>DISTRIBUCION VOLUMEN X CRITERIO (Consumiciones)Total AperitivosCON LA PAREJA</v>
      </c>
      <c r="B267" s="23">
        <v>0</v>
      </c>
      <c r="C267" s="23">
        <v>0</v>
      </c>
      <c r="D267" s="24" t="s">
        <v>145</v>
      </c>
      <c r="E267" s="24">
        <v>11.12799504632741</v>
      </c>
      <c r="F267" s="24">
        <v>10.660073342817594</v>
      </c>
      <c r="G267" s="24">
        <v>9.5103547227216154</v>
      </c>
      <c r="H267" s="24">
        <v>8.2133816189914448</v>
      </c>
      <c r="I267" s="24">
        <v>7.8289741234016761</v>
      </c>
      <c r="J267" s="24">
        <v>7.638541248720343</v>
      </c>
      <c r="K267" s="24">
        <v>8.5490439747996323</v>
      </c>
      <c r="L267" s="24">
        <v>7.4994928430193575</v>
      </c>
      <c r="M267" s="90">
        <v>8.0269652566013683</v>
      </c>
    </row>
    <row r="268" spans="1:13" x14ac:dyDescent="0.35">
      <c r="A268" s="23" t="str">
        <f>B3&amp;C233&amp;D268</f>
        <v>DISTRIBUCION VOLUMEN X CRITERIO (Consumiciones)Total AperitivosESTABA SOLO/A</v>
      </c>
      <c r="B268" s="23">
        <v>0</v>
      </c>
      <c r="C268" s="23">
        <v>0</v>
      </c>
      <c r="D268" s="23" t="s">
        <v>146</v>
      </c>
      <c r="E268" s="56">
        <v>27.848263571628145</v>
      </c>
      <c r="F268" s="56">
        <v>24.520796485696707</v>
      </c>
      <c r="G268" s="56">
        <v>25.464479857025847</v>
      </c>
      <c r="H268" s="56">
        <v>30.252345026719407</v>
      </c>
      <c r="I268" s="56">
        <v>28.221921871585248</v>
      </c>
      <c r="J268" s="56">
        <v>25.009328986408597</v>
      </c>
      <c r="K268" s="56">
        <v>27.297063889697267</v>
      </c>
      <c r="L268" s="56">
        <v>29.104953492460318</v>
      </c>
      <c r="M268" s="90">
        <v>29.836898701684284</v>
      </c>
    </row>
    <row r="269" spans="1:13" x14ac:dyDescent="0.35">
      <c r="A269" s="23" t="str">
        <f>B3&amp;C233&amp;D269</f>
        <v>DISTRIBUCION VOLUMEN X CRITERIO (Consumiciones)Total AperitivosOTROS</v>
      </c>
      <c r="B269" s="23">
        <v>0</v>
      </c>
      <c r="C269" s="23">
        <v>0</v>
      </c>
      <c r="D269" s="24" t="s">
        <v>147</v>
      </c>
      <c r="E269" s="24">
        <v>2.2874693227211971</v>
      </c>
      <c r="F269" s="24">
        <v>1.0247201582205476</v>
      </c>
      <c r="G269" s="24">
        <v>1.9729350393072564</v>
      </c>
      <c r="H269" s="24">
        <v>1.426048367049451</v>
      </c>
      <c r="I269" s="24">
        <v>1.4455277342222204</v>
      </c>
      <c r="J269" s="24">
        <v>1.3132422938950457</v>
      </c>
      <c r="K269" s="24">
        <v>1.7305581991647068</v>
      </c>
      <c r="L269" s="24">
        <v>2.255316203043253</v>
      </c>
      <c r="M269" s="90">
        <v>1.6744383655695825</v>
      </c>
    </row>
    <row r="270" spans="1:13" x14ac:dyDescent="0.35">
      <c r="A270" s="23" t="str">
        <f>B3&amp;C233&amp;D270</f>
        <v>DISTRIBUCION VOLUMEN X CRITERIO (Consumiciones)Total AperitivosESTAR TRABAJANDO</v>
      </c>
      <c r="B270" s="23">
        <v>0</v>
      </c>
      <c r="C270" s="23">
        <v>0</v>
      </c>
      <c r="D270" s="23" t="s">
        <v>148</v>
      </c>
      <c r="E270" s="56">
        <v>7.2783556223428763</v>
      </c>
      <c r="F270" s="56">
        <v>6.3033429617809906</v>
      </c>
      <c r="G270" s="56">
        <v>6.4548817590927952</v>
      </c>
      <c r="H270" s="56">
        <v>8.2340849284320061</v>
      </c>
      <c r="I270" s="56">
        <v>7.354125424445666</v>
      </c>
      <c r="J270" s="56">
        <v>6.1359208136845513</v>
      </c>
      <c r="K270" s="56">
        <v>6.6788148590934471</v>
      </c>
      <c r="L270" s="56">
        <v>8.2004172377368363</v>
      </c>
      <c r="M270" s="90">
        <v>7.0742124437901666</v>
      </c>
    </row>
    <row r="271" spans="1:13" x14ac:dyDescent="0.35">
      <c r="A271" s="23" t="str">
        <f>B3&amp;C233&amp;D271</f>
        <v>DISTRIBUCION VOLUMEN X CRITERIO (Consumiciones)Total AperitivosCOMIDA DE NEGOCIOS</v>
      </c>
      <c r="B271" s="23">
        <v>0</v>
      </c>
      <c r="C271" s="23">
        <v>0</v>
      </c>
      <c r="D271" s="24" t="s">
        <v>149</v>
      </c>
      <c r="E271" s="24">
        <v>0.2088538591072818</v>
      </c>
      <c r="F271" s="24">
        <v>0.11910980515610582</v>
      </c>
      <c r="G271" s="24">
        <v>3.2856212035786092E-2</v>
      </c>
      <c r="H271" s="24">
        <v>0.1024797637101507</v>
      </c>
      <c r="I271" s="24">
        <v>6.9841488418936809E-2</v>
      </c>
      <c r="J271" s="24">
        <v>0.50867089248718078</v>
      </c>
      <c r="K271" s="24">
        <v>0.50114856733862401</v>
      </c>
      <c r="L271" s="24">
        <v>0.60611505307257796</v>
      </c>
      <c r="M271" s="90">
        <v>0.10246240822410946</v>
      </c>
    </row>
    <row r="272" spans="1:13" x14ac:dyDescent="0.35">
      <c r="A272" s="23" t="str">
        <f>B3&amp;C233&amp;D272</f>
        <v>DISTRIBUCION VOLUMEN X CRITERIO (Consumiciones)Total AperitivosPOR PLACER/RELAX</v>
      </c>
      <c r="B272" s="23">
        <v>0</v>
      </c>
      <c r="C272" s="23">
        <v>0</v>
      </c>
      <c r="D272" s="23" t="s">
        <v>150</v>
      </c>
      <c r="E272" s="56">
        <v>18.361633201688477</v>
      </c>
      <c r="F272" s="56">
        <v>22.584607380421406</v>
      </c>
      <c r="G272" s="56">
        <v>17.105025903428615</v>
      </c>
      <c r="H272" s="56">
        <v>17.834588279941102</v>
      </c>
      <c r="I272" s="56">
        <v>16.390685923999033</v>
      </c>
      <c r="J272" s="56">
        <v>20.797658048082905</v>
      </c>
      <c r="K272" s="56">
        <v>16.63259688062859</v>
      </c>
      <c r="L272" s="56">
        <v>13.804883019419755</v>
      </c>
      <c r="M272" s="90">
        <v>16.791207142901325</v>
      </c>
    </row>
    <row r="273" spans="1:13" x14ac:dyDescent="0.35">
      <c r="A273" s="23" t="str">
        <f>B3&amp;C233&amp;D273</f>
        <v>DISTRIBUCION VOLUMEN X CRITERIO (Consumiciones)Total AperitivosTENER HAMBRE/SIN PLANIFICAR</v>
      </c>
      <c r="B273" s="23">
        <v>0</v>
      </c>
      <c r="C273" s="23">
        <v>0</v>
      </c>
      <c r="D273" s="24" t="s">
        <v>151</v>
      </c>
      <c r="E273" s="24">
        <v>40.941613115150233</v>
      </c>
      <c r="F273" s="24">
        <v>39.014251624500154</v>
      </c>
      <c r="G273" s="24">
        <v>42.306249534589327</v>
      </c>
      <c r="H273" s="24">
        <v>39.5923176380429</v>
      </c>
      <c r="I273" s="24">
        <v>44.725133195134326</v>
      </c>
      <c r="J273" s="24">
        <v>39.263624083441947</v>
      </c>
      <c r="K273" s="24">
        <v>43.338671239018097</v>
      </c>
      <c r="L273" s="24">
        <v>45.025925678166892</v>
      </c>
      <c r="M273" s="90">
        <v>43.140954469261644</v>
      </c>
    </row>
    <row r="274" spans="1:13" x14ac:dyDescent="0.35">
      <c r="A274" s="23" t="str">
        <f>B3&amp;C233&amp;D274</f>
        <v>DISTRIBUCION VOLUMEN X CRITERIO (Consumiciones)Total AperitivosESTAR DE COMPRAS</v>
      </c>
      <c r="B274" s="23">
        <v>0</v>
      </c>
      <c r="C274" s="23">
        <v>0</v>
      </c>
      <c r="D274" s="23" t="s">
        <v>152</v>
      </c>
      <c r="E274" s="56">
        <v>4.0488661677754543</v>
      </c>
      <c r="F274" s="56">
        <v>3.9964668323208241</v>
      </c>
      <c r="G274" s="56">
        <v>4.8141023424784315</v>
      </c>
      <c r="H274" s="56">
        <v>3.4679352438724824</v>
      </c>
      <c r="I274" s="56">
        <v>3.6394561720287744</v>
      </c>
      <c r="J274" s="56">
        <v>3.2860521325378187</v>
      </c>
      <c r="K274" s="56">
        <v>2.9429373687480829</v>
      </c>
      <c r="L274" s="56">
        <v>3.8055185213418192</v>
      </c>
      <c r="M274" s="90">
        <v>3.2786631492351752</v>
      </c>
    </row>
    <row r="275" spans="1:13" x14ac:dyDescent="0.35">
      <c r="A275" s="23" t="str">
        <f>B3&amp;C233&amp;D275</f>
        <v>DISTRIBUCION VOLUMEN X CRITERIO (Consumiciones)Total AperitivosNO COCINAR EN CASA</v>
      </c>
      <c r="B275" s="23">
        <v>0</v>
      </c>
      <c r="C275" s="23">
        <v>0</v>
      </c>
      <c r="D275" s="24" t="s">
        <v>153</v>
      </c>
      <c r="E275" s="24">
        <v>2.727556314044719</v>
      </c>
      <c r="F275" s="24">
        <v>1.9075476776376499</v>
      </c>
      <c r="G275" s="24">
        <v>1.3136515589927984</v>
      </c>
      <c r="H275" s="24">
        <v>2.3209160056071769</v>
      </c>
      <c r="I275" s="24">
        <v>2.1073701661287942</v>
      </c>
      <c r="J275" s="24">
        <v>3.3616319189982526</v>
      </c>
      <c r="K275" s="24">
        <v>2.0612941537348295</v>
      </c>
      <c r="L275" s="24">
        <v>2.3288648551102287</v>
      </c>
      <c r="M275" s="90">
        <v>2.4408814815272994</v>
      </c>
    </row>
    <row r="276" spans="1:13" x14ac:dyDescent="0.35">
      <c r="A276" s="23" t="str">
        <f>B3&amp;C233&amp;D276</f>
        <v>DISTRIBUCION VOLUMEN X CRITERIO (Consumiciones)Total AperitivosCELEBRACION/FIESTA/SALIR TOMAR</v>
      </c>
      <c r="B276" s="23">
        <v>0</v>
      </c>
      <c r="C276" s="23">
        <v>0</v>
      </c>
      <c r="D276" s="23" t="s">
        <v>154</v>
      </c>
      <c r="E276" s="56">
        <v>13.656769389928037</v>
      </c>
      <c r="F276" s="56">
        <v>18.532074265610579</v>
      </c>
      <c r="G276" s="56">
        <v>18.42810202865866</v>
      </c>
      <c r="H276" s="56">
        <v>18.178829523875365</v>
      </c>
      <c r="I276" s="56">
        <v>16.049212711197303</v>
      </c>
      <c r="J276" s="56">
        <v>17.416020730326366</v>
      </c>
      <c r="K276" s="56">
        <v>15.578727554447426</v>
      </c>
      <c r="L276" s="56">
        <v>16.278930116568322</v>
      </c>
      <c r="M276" s="90">
        <v>18.233542193714396</v>
      </c>
    </row>
    <row r="277" spans="1:13" x14ac:dyDescent="0.35">
      <c r="A277" s="23" t="str">
        <f>B3&amp;C233&amp;D277</f>
        <v>DISTRIBUCION VOLUMEN X CRITERIO (Consumiciones)Total AperitivosVIENDO DEPORTES</v>
      </c>
      <c r="B277" s="23">
        <v>0</v>
      </c>
      <c r="C277" s="23">
        <v>0</v>
      </c>
      <c r="D277" s="24" t="s">
        <v>155</v>
      </c>
      <c r="E277" s="24">
        <v>3.64846670240963</v>
      </c>
      <c r="F277" s="24">
        <v>1.6857325149953857</v>
      </c>
      <c r="G277" s="24">
        <v>2.3357106954033386</v>
      </c>
      <c r="H277" s="24">
        <v>2.8510339887297507</v>
      </c>
      <c r="I277" s="24">
        <v>2.7602565381076358</v>
      </c>
      <c r="J277" s="24">
        <v>2.5269969039196458</v>
      </c>
      <c r="K277" s="24">
        <v>3.9905380640391375</v>
      </c>
      <c r="L277" s="24">
        <v>3.0550669805024588</v>
      </c>
      <c r="M277" s="90">
        <v>2.1425448905493258</v>
      </c>
    </row>
    <row r="278" spans="1:13" x14ac:dyDescent="0.35">
      <c r="A278" s="23" t="str">
        <f>B3&amp;C233&amp;D278</f>
        <v>DISTRIBUCION VOLUMEN X CRITERIO (Consumiciones)Total AperitivosOTROS MOTIVOS</v>
      </c>
      <c r="B278" s="23">
        <v>0</v>
      </c>
      <c r="C278" s="23">
        <v>0</v>
      </c>
      <c r="D278" s="23" t="s">
        <v>156</v>
      </c>
      <c r="E278" s="56">
        <v>9.1278968790352408</v>
      </c>
      <c r="F278" s="56">
        <v>5.8568559433635805</v>
      </c>
      <c r="G278" s="56">
        <v>7.2094175185898317</v>
      </c>
      <c r="H278" s="56">
        <v>7.4178008746136959</v>
      </c>
      <c r="I278" s="56">
        <v>6.9039191514552272</v>
      </c>
      <c r="J278" s="56">
        <v>6.703435568309855</v>
      </c>
      <c r="K278" s="56">
        <v>8.2753085157423651</v>
      </c>
      <c r="L278" s="56">
        <v>6.8942484353584872</v>
      </c>
      <c r="M278" s="90">
        <v>6.7955608921822712</v>
      </c>
    </row>
    <row r="279" spans="1:13" x14ac:dyDescent="0.35">
      <c r="A279" s="23" t="str">
        <f>B279&amp;C279&amp;D279</f>
        <v>DISTRIBUCION VOLUMEN X CRITERIO (kg ó litros)TotalAlimentacionT.ESPAÑA</v>
      </c>
      <c r="B279" s="23" t="s">
        <v>52</v>
      </c>
      <c r="C279" s="23" t="s">
        <v>46</v>
      </c>
      <c r="D279" s="24" t="s">
        <v>49</v>
      </c>
      <c r="E279" s="24">
        <v>100</v>
      </c>
      <c r="F279" s="24">
        <v>100</v>
      </c>
      <c r="G279" s="24">
        <v>100</v>
      </c>
      <c r="H279" s="24">
        <v>100</v>
      </c>
      <c r="I279" s="24">
        <v>100</v>
      </c>
      <c r="J279" s="24">
        <v>100</v>
      </c>
      <c r="K279" s="24">
        <v>100</v>
      </c>
      <c r="L279" s="24">
        <v>100</v>
      </c>
      <c r="M279" s="90">
        <v>100</v>
      </c>
    </row>
    <row r="280" spans="1:13" x14ac:dyDescent="0.35">
      <c r="A280" s="23" t="str">
        <f>B279&amp;C279&amp;D280</f>
        <v>DISTRIBUCION VOLUMEN X CRITERIO (kg ó litros)TotalAlimentacionHiper+Super+Discount+G.A</v>
      </c>
      <c r="B280" s="23">
        <v>0</v>
      </c>
      <c r="C280" s="23">
        <v>0</v>
      </c>
      <c r="D280" s="23" t="s">
        <v>112</v>
      </c>
      <c r="E280" s="56">
        <v>7.875031003304386</v>
      </c>
      <c r="F280" s="56">
        <v>8.4887695839127453</v>
      </c>
      <c r="G280" s="56">
        <v>8.1286978148105131</v>
      </c>
      <c r="H280" s="56">
        <v>7.1907499623657971</v>
      </c>
      <c r="I280" s="56">
        <v>8.0809874579731495</v>
      </c>
      <c r="J280" s="56">
        <v>9.1467743718128283</v>
      </c>
      <c r="K280" s="56">
        <v>8.1612197936081063</v>
      </c>
      <c r="L280" s="56">
        <v>7.7759751002660096</v>
      </c>
      <c r="M280" s="90">
        <v>8.508266589547377</v>
      </c>
    </row>
    <row r="281" spans="1:13" x14ac:dyDescent="0.35">
      <c r="A281" s="23" t="str">
        <f>B279&amp;C279&amp;D281</f>
        <v>DISTRIBUCION VOLUMEN X CRITERIO (kg ó litros)TotalAlimentacionRestaurantes</v>
      </c>
      <c r="B281" s="23">
        <v>0</v>
      </c>
      <c r="C281" s="23">
        <v>0</v>
      </c>
      <c r="D281" s="24" t="s">
        <v>113</v>
      </c>
      <c r="E281" s="24">
        <v>19.650691562252561</v>
      </c>
      <c r="F281" s="24">
        <v>20.460167979039433</v>
      </c>
      <c r="G281" s="24">
        <v>21.73736698985045</v>
      </c>
      <c r="H281" s="24">
        <v>20.792092306596587</v>
      </c>
      <c r="I281" s="24">
        <v>20.793020813306246</v>
      </c>
      <c r="J281" s="24">
        <v>19.314088786705117</v>
      </c>
      <c r="K281" s="24">
        <v>20.507108155991823</v>
      </c>
      <c r="L281" s="24">
        <v>19.864438453390843</v>
      </c>
      <c r="M281" s="90">
        <v>20.145751854916906</v>
      </c>
    </row>
    <row r="282" spans="1:13" x14ac:dyDescent="0.35">
      <c r="A282" s="23" t="str">
        <f>B279&amp;C279&amp;D282</f>
        <v>DISTRIBUCION VOLUMEN X CRITERIO (kg ó litros)TotalAlimentacionRestaurantes Fast Food</v>
      </c>
      <c r="B282" s="23">
        <v>0</v>
      </c>
      <c r="C282" s="23">
        <v>0</v>
      </c>
      <c r="D282" s="23" t="s">
        <v>114</v>
      </c>
      <c r="E282" s="56">
        <v>14.015820946249583</v>
      </c>
      <c r="F282" s="56">
        <v>12.205973942827145</v>
      </c>
      <c r="G282" s="56">
        <v>14.19014497809415</v>
      </c>
      <c r="H282" s="56">
        <v>16.001503941519971</v>
      </c>
      <c r="I282" s="56">
        <v>14.57125252637236</v>
      </c>
      <c r="J282" s="56">
        <v>13.327439532948485</v>
      </c>
      <c r="K282" s="56">
        <v>16.659074929258733</v>
      </c>
      <c r="L282" s="56">
        <v>16.007433940365377</v>
      </c>
      <c r="M282" s="90">
        <v>14.042851651993873</v>
      </c>
    </row>
    <row r="283" spans="1:13" x14ac:dyDescent="0.35">
      <c r="A283" s="23" t="str">
        <f>B279&amp;C279&amp;D283</f>
        <v>DISTRIBUCION VOLUMEN X CRITERIO (kg ó litros)TotalAlimentacionBares/Cafeterias/Cervecerias</v>
      </c>
      <c r="B283" s="23">
        <v>0</v>
      </c>
      <c r="C283" s="23">
        <v>0</v>
      </c>
      <c r="D283" s="24" t="s">
        <v>115</v>
      </c>
      <c r="E283" s="24">
        <v>40.877383780783227</v>
      </c>
      <c r="F283" s="24">
        <v>40.392143938120725</v>
      </c>
      <c r="G283" s="24">
        <v>40.624460405682235</v>
      </c>
      <c r="H283" s="24">
        <v>40.752264912196559</v>
      </c>
      <c r="I283" s="24">
        <v>40.512108399402962</v>
      </c>
      <c r="J283" s="24">
        <v>40.253626231995234</v>
      </c>
      <c r="K283" s="24">
        <v>40.676267349405983</v>
      </c>
      <c r="L283" s="24">
        <v>42.186407382983546</v>
      </c>
      <c r="M283" s="90">
        <v>41.780478380776835</v>
      </c>
    </row>
    <row r="284" spans="1:13" x14ac:dyDescent="0.35">
      <c r="A284" s="23" t="str">
        <f>B279&amp;C279&amp;D284</f>
        <v>DISTRIBUCION VOLUMEN X CRITERIO (kg ó litros)TotalAlimentacionPanaderias/Pastelerias</v>
      </c>
      <c r="B284" s="23">
        <v>0</v>
      </c>
      <c r="C284" s="23">
        <v>0</v>
      </c>
      <c r="D284" s="23" t="s">
        <v>116</v>
      </c>
      <c r="E284" s="56">
        <v>1.5674792413014189</v>
      </c>
      <c r="F284" s="56">
        <v>1.0930801834762471</v>
      </c>
      <c r="G284" s="56">
        <v>1.3355945236672511</v>
      </c>
      <c r="H284" s="56">
        <v>1.4911365388380888</v>
      </c>
      <c r="I284" s="56">
        <v>1.1445567003012806</v>
      </c>
      <c r="J284" s="56">
        <v>1.0606304487192677</v>
      </c>
      <c r="K284" s="56">
        <v>1.2116393651089057</v>
      </c>
      <c r="L284" s="56">
        <v>1.3405366203724214</v>
      </c>
      <c r="M284" s="90">
        <v>1.2619619112685381</v>
      </c>
    </row>
    <row r="285" spans="1:13" x14ac:dyDescent="0.35">
      <c r="A285" s="23" t="str">
        <f>B279&amp;C279&amp;D285</f>
        <v>DISTRIBUCION VOLUMEN X CRITERIO (kg ó litros)TotalAlimentacionTda.Alimentacion/Delicatesen</v>
      </c>
      <c r="B285" s="23">
        <v>0</v>
      </c>
      <c r="C285" s="23">
        <v>0</v>
      </c>
      <c r="D285" s="24" t="s">
        <v>117</v>
      </c>
      <c r="E285" s="24">
        <v>1.979472220305601</v>
      </c>
      <c r="F285" s="24">
        <v>2.1124189795703319</v>
      </c>
      <c r="G285" s="24">
        <v>1.8985003494703279</v>
      </c>
      <c r="H285" s="24">
        <v>1.6499898929350609</v>
      </c>
      <c r="I285" s="24">
        <v>1.4992498850239335</v>
      </c>
      <c r="J285" s="24">
        <v>1.9265864835470554</v>
      </c>
      <c r="K285" s="24">
        <v>1.3977895800771623</v>
      </c>
      <c r="L285" s="24">
        <v>1.3505244412541195</v>
      </c>
      <c r="M285" s="90">
        <v>1.4951895066771221</v>
      </c>
    </row>
    <row r="286" spans="1:13" x14ac:dyDescent="0.35">
      <c r="A286" s="23" t="str">
        <f>B279&amp;C279&amp;D286</f>
        <v>DISTRIBUCION VOLUMEN X CRITERIO (kg ó litros)TotalAlimentacionCanal Conveniencia/24h</v>
      </c>
      <c r="B286" s="23">
        <v>0</v>
      </c>
      <c r="C286" s="23">
        <v>0</v>
      </c>
      <c r="D286" s="23" t="s">
        <v>118</v>
      </c>
      <c r="E286" s="56">
        <v>5.0429936504753536</v>
      </c>
      <c r="F286" s="56">
        <v>3.780101031880871</v>
      </c>
      <c r="G286" s="56">
        <v>4.1263575000052999</v>
      </c>
      <c r="H286" s="56">
        <v>3.9643663981546546</v>
      </c>
      <c r="I286" s="56">
        <v>3.5461919756993421</v>
      </c>
      <c r="J286" s="56">
        <v>2.7744986056073095</v>
      </c>
      <c r="K286" s="56">
        <v>3.3151402607481768</v>
      </c>
      <c r="L286" s="56">
        <v>3.4619235010506655</v>
      </c>
      <c r="M286" s="90">
        <v>3.1489342311622059</v>
      </c>
    </row>
    <row r="287" spans="1:13" x14ac:dyDescent="0.35">
      <c r="A287" s="23" t="str">
        <f>B279&amp;C279&amp;D287</f>
        <v>DISTRIBUCION VOLUMEN X CRITERIO (kg ó litros)TotalAlimentacionHoteles</v>
      </c>
      <c r="B287" s="23">
        <v>0</v>
      </c>
      <c r="C287" s="23">
        <v>0</v>
      </c>
      <c r="D287" s="24" t="s">
        <v>119</v>
      </c>
      <c r="E287" s="24">
        <v>0.46057561426880295</v>
      </c>
      <c r="F287" s="24">
        <v>1.0010248877483583</v>
      </c>
      <c r="G287" s="24">
        <v>0.6057338043640339</v>
      </c>
      <c r="H287" s="24">
        <v>0.36566287373388051</v>
      </c>
      <c r="I287" s="24">
        <v>0.75156144679018377</v>
      </c>
      <c r="J287" s="24">
        <v>0.80717837694285977</v>
      </c>
      <c r="K287" s="24">
        <v>0.43694086873778037</v>
      </c>
      <c r="L287" s="24">
        <v>0.49406162546570431</v>
      </c>
      <c r="M287" s="90">
        <v>0.46654181186842997</v>
      </c>
    </row>
    <row r="288" spans="1:13" x14ac:dyDescent="0.35">
      <c r="A288" s="23" t="str">
        <f>B279&amp;C279&amp;D288</f>
        <v>DISTRIBUCION VOLUMEN X CRITERIO (kg ó litros)TotalAlimentacionEstaciones de servicio</v>
      </c>
      <c r="B288" s="23">
        <v>0</v>
      </c>
      <c r="C288" s="23">
        <v>0</v>
      </c>
      <c r="D288" s="23" t="s">
        <v>120</v>
      </c>
      <c r="E288" s="56">
        <v>1.5778534819213166</v>
      </c>
      <c r="F288" s="56">
        <v>1.6847734554741132</v>
      </c>
      <c r="G288" s="56">
        <v>1.2797763588710065</v>
      </c>
      <c r="H288" s="56">
        <v>1.2353407920360251</v>
      </c>
      <c r="I288" s="56">
        <v>1.4255788449964013</v>
      </c>
      <c r="J288" s="56">
        <v>1.7840596437015233</v>
      </c>
      <c r="K288" s="56">
        <v>1.341783701520332</v>
      </c>
      <c r="L288" s="56">
        <v>1.4272964491335784</v>
      </c>
      <c r="M288" s="90">
        <v>1.4835269413822432</v>
      </c>
    </row>
    <row r="289" spans="1:13" x14ac:dyDescent="0.35">
      <c r="A289" s="23" t="str">
        <f>B279&amp;C279&amp;D289</f>
        <v>DISTRIBUCION VOLUMEN X CRITERIO (kg ó litros)TotalAlimentacionMaquinas dispensadoras</v>
      </c>
      <c r="B289" s="23">
        <v>0</v>
      </c>
      <c r="C289" s="23">
        <v>0</v>
      </c>
      <c r="D289" s="24" t="s">
        <v>121</v>
      </c>
      <c r="E289" s="24">
        <v>1.6868297067114564</v>
      </c>
      <c r="F289" s="24">
        <v>1.3699889417280815</v>
      </c>
      <c r="G289" s="24">
        <v>1.3190746061331331</v>
      </c>
      <c r="H289" s="24">
        <v>1.5745673980493882</v>
      </c>
      <c r="I289" s="24">
        <v>1.483831587594592</v>
      </c>
      <c r="J289" s="24">
        <v>1.4260923789034179</v>
      </c>
      <c r="K289" s="24">
        <v>1.4683983037374049</v>
      </c>
      <c r="L289" s="24">
        <v>1.7746079365250644</v>
      </c>
      <c r="M289" s="90">
        <v>1.6065564353451387</v>
      </c>
    </row>
    <row r="290" spans="1:13" x14ac:dyDescent="0.35">
      <c r="A290" s="23" t="str">
        <f>B279&amp;C279&amp;D290</f>
        <v>DISTRIBUCION VOLUMEN X CRITERIO (kg ó litros)TotalAlimentacionServicio en la empresa</v>
      </c>
      <c r="B290" s="23">
        <v>0</v>
      </c>
      <c r="C290" s="23">
        <v>0</v>
      </c>
      <c r="D290" s="23" t="s">
        <v>122</v>
      </c>
      <c r="E290" s="56">
        <v>1.8531921407859329</v>
      </c>
      <c r="F290" s="56">
        <v>1.2000364259768879</v>
      </c>
      <c r="G290" s="56">
        <v>1.7846298259657354</v>
      </c>
      <c r="H290" s="56">
        <v>1.7947021819661377</v>
      </c>
      <c r="I290" s="56">
        <v>1.3318660676649785</v>
      </c>
      <c r="J290" s="56">
        <v>0.89554406312943058</v>
      </c>
      <c r="K290" s="56">
        <v>1.1599814813827938</v>
      </c>
      <c r="L290" s="56">
        <v>1.0585649421043697</v>
      </c>
      <c r="M290" s="90">
        <v>1.1276833740170089</v>
      </c>
    </row>
    <row r="291" spans="1:13" x14ac:dyDescent="0.35">
      <c r="A291" s="23" t="str">
        <f>B279&amp;C279&amp;D291</f>
        <v>DISTRIBUCION VOLUMEN X CRITERIO (kg ó litros)TotalAlimentacionResto de canales</v>
      </c>
      <c r="B291" s="23">
        <v>0</v>
      </c>
      <c r="C291" s="23">
        <v>0</v>
      </c>
      <c r="D291" s="24" t="s">
        <v>123</v>
      </c>
      <c r="E291" s="24">
        <v>3.4126766038804912</v>
      </c>
      <c r="F291" s="24">
        <v>6.2115156768549573</v>
      </c>
      <c r="G291" s="24">
        <v>2.9696620882303129</v>
      </c>
      <c r="H291" s="24">
        <v>3.1876234380333117</v>
      </c>
      <c r="I291" s="24">
        <v>4.8597937136647413</v>
      </c>
      <c r="J291" s="24">
        <v>7.2834896661850657</v>
      </c>
      <c r="K291" s="24">
        <v>3.6646571763468443</v>
      </c>
      <c r="L291" s="24">
        <v>3.2582293927336461</v>
      </c>
      <c r="M291" s="90">
        <v>4.9322573707768473</v>
      </c>
    </row>
    <row r="292" spans="1:13" x14ac:dyDescent="0.35">
      <c r="A292" s="23" t="str">
        <f>B279&amp;C279&amp;D292</f>
        <v>DISTRIBUCION VOLUMEN X CRITERIO (kg ó litros)TotalAlimentacionEN LA CALLE</v>
      </c>
      <c r="B292" s="23">
        <v>0</v>
      </c>
      <c r="C292" s="23">
        <v>0</v>
      </c>
      <c r="D292" s="23" t="s">
        <v>124</v>
      </c>
      <c r="E292" s="56">
        <v>6.7510595547435219</v>
      </c>
      <c r="F292" s="56">
        <v>6.2347698953117598</v>
      </c>
      <c r="G292" s="56">
        <v>4.0557557559118242</v>
      </c>
      <c r="H292" s="56">
        <v>3.8305229788099462</v>
      </c>
      <c r="I292" s="56">
        <v>5.0850035537014815</v>
      </c>
      <c r="J292" s="56">
        <v>6.1808176111999371</v>
      </c>
      <c r="K292" s="56">
        <v>3.643835164223904</v>
      </c>
      <c r="L292" s="56">
        <v>3.6713899017771716</v>
      </c>
      <c r="M292" s="90">
        <v>4.3734479978618213</v>
      </c>
    </row>
    <row r="293" spans="1:13" x14ac:dyDescent="0.35">
      <c r="A293" s="23" t="str">
        <f>B279&amp;C279&amp;D293</f>
        <v>DISTRIBUCION VOLUMEN X CRITERIO (kg ó litros)TotalAlimentacionEN CASA DE OTROS</v>
      </c>
      <c r="B293" s="23">
        <v>0</v>
      </c>
      <c r="C293" s="23">
        <v>0</v>
      </c>
      <c r="D293" s="24" t="s">
        <v>125</v>
      </c>
      <c r="E293" s="24">
        <v>5.4218905738398355</v>
      </c>
      <c r="F293" s="24">
        <v>4.7366004112217555</v>
      </c>
      <c r="G293" s="24">
        <v>6.9862887221290002</v>
      </c>
      <c r="H293" s="24">
        <v>4.4148876990741579</v>
      </c>
      <c r="I293" s="24">
        <v>4.5194064588373672</v>
      </c>
      <c r="J293" s="24">
        <v>5.1389018025578368</v>
      </c>
      <c r="K293" s="24">
        <v>6.5985919137646549</v>
      </c>
      <c r="L293" s="24">
        <v>5.2633571413038629</v>
      </c>
      <c r="M293" s="90">
        <v>4.7692934166014753</v>
      </c>
    </row>
    <row r="294" spans="1:13" x14ac:dyDescent="0.35">
      <c r="A294" s="23" t="str">
        <f>B279&amp;C279&amp;D294</f>
        <v>DISTRIBUCION VOLUMEN X CRITERIO (kg ó litros)TotalAlimentacionEN EL ESTABLECIMIENTO</v>
      </c>
      <c r="B294" s="23">
        <v>0</v>
      </c>
      <c r="C294" s="23">
        <v>0</v>
      </c>
      <c r="D294" s="23" t="s">
        <v>126</v>
      </c>
      <c r="E294" s="56">
        <v>63.438540323343517</v>
      </c>
      <c r="F294" s="56">
        <v>70.123679159980227</v>
      </c>
      <c r="G294" s="56">
        <v>67.923052028117752</v>
      </c>
      <c r="H294" s="56">
        <v>67.01473772194673</v>
      </c>
      <c r="I294" s="56">
        <v>69.013320731938435</v>
      </c>
      <c r="J294" s="56">
        <v>70.119009164444307</v>
      </c>
      <c r="K294" s="56">
        <v>69.447513282607957</v>
      </c>
      <c r="L294" s="56">
        <v>70.253540257086229</v>
      </c>
      <c r="M294" s="90">
        <v>71.084375457689902</v>
      </c>
    </row>
    <row r="295" spans="1:13" x14ac:dyDescent="0.35">
      <c r="A295" s="23" t="str">
        <f>B279&amp;C279&amp;D295</f>
        <v>DISTRIBUCION VOLUMEN X CRITERIO (kg ó litros)TotalAlimentacionEN EL TRABAJO</v>
      </c>
      <c r="B295" s="23">
        <v>0</v>
      </c>
      <c r="C295" s="23">
        <v>0</v>
      </c>
      <c r="D295" s="24" t="s">
        <v>127</v>
      </c>
      <c r="E295" s="24">
        <v>6.8886455590955045</v>
      </c>
      <c r="F295" s="24">
        <v>5.4916293997437347</v>
      </c>
      <c r="G295" s="24">
        <v>6.045874799381437</v>
      </c>
      <c r="H295" s="24">
        <v>6.7664124518895061</v>
      </c>
      <c r="I295" s="24">
        <v>6.4920832343967048</v>
      </c>
      <c r="J295" s="24">
        <v>5.8349164859514069</v>
      </c>
      <c r="K295" s="24">
        <v>5.7835613789484652</v>
      </c>
      <c r="L295" s="24">
        <v>6.4321744424844587</v>
      </c>
      <c r="M295" s="90">
        <v>5.8560779619387846</v>
      </c>
    </row>
    <row r="296" spans="1:13" x14ac:dyDescent="0.35">
      <c r="A296" s="23" t="str">
        <f>B279&amp;C279&amp;D296</f>
        <v>DISTRIBUCION VOLUMEN X CRITERIO (kg ó litros)TotalAlimentacionEN COLEGIO/INSTITUTO/UNIV.</v>
      </c>
      <c r="B296" s="23">
        <v>0</v>
      </c>
      <c r="C296" s="23">
        <v>0</v>
      </c>
      <c r="D296" s="23" t="s">
        <v>128</v>
      </c>
      <c r="E296" s="56">
        <v>0.17459324878885571</v>
      </c>
      <c r="F296" s="56">
        <v>0.12849498481678484</v>
      </c>
      <c r="G296" s="56">
        <v>0.27463957317737053</v>
      </c>
      <c r="H296" s="56">
        <v>0.65335399338886868</v>
      </c>
      <c r="I296" s="56">
        <v>0.51871926688563574</v>
      </c>
      <c r="J296" s="56">
        <v>0.18363339429362685</v>
      </c>
      <c r="K296" s="56">
        <v>0.21471958410952968</v>
      </c>
      <c r="L296" s="56">
        <v>0.19735396909124411</v>
      </c>
      <c r="M296" s="90">
        <v>0.18711600945192683</v>
      </c>
    </row>
    <row r="297" spans="1:13" x14ac:dyDescent="0.35">
      <c r="A297" s="23" t="str">
        <f>B279&amp;C279&amp;D297</f>
        <v>DISTRIBUCION VOLUMEN X CRITERIO (kg ó litros)TotalAlimentacionEN MI CASA</v>
      </c>
      <c r="B297" s="23">
        <v>0</v>
      </c>
      <c r="C297" s="23">
        <v>0</v>
      </c>
      <c r="D297" s="24" t="s">
        <v>129</v>
      </c>
      <c r="E297" s="24">
        <v>15.020094243078647</v>
      </c>
      <c r="F297" s="24">
        <v>11.012472115575516</v>
      </c>
      <c r="G297" s="24">
        <v>12.641090437803399</v>
      </c>
      <c r="H297" s="24">
        <v>14.911542356148228</v>
      </c>
      <c r="I297" s="24">
        <v>11.723487362681146</v>
      </c>
      <c r="J297" s="24">
        <v>9.2417110857970837</v>
      </c>
      <c r="K297" s="24">
        <v>12.060902290217715</v>
      </c>
      <c r="L297" s="24">
        <v>11.766932899426624</v>
      </c>
      <c r="M297" s="90">
        <v>11.176514045862808</v>
      </c>
    </row>
    <row r="298" spans="1:13" x14ac:dyDescent="0.35">
      <c r="A298" s="23" t="str">
        <f>B279&amp;C279&amp;D298</f>
        <v>DISTRIBUCION VOLUMEN X CRITERIO (kg ó litros)TotalAlimentacionEN M.TRANSP.(AVION,TREN,AUTOC,E</v>
      </c>
      <c r="B298" s="23">
        <v>0</v>
      </c>
      <c r="C298" s="23">
        <v>0</v>
      </c>
      <c r="D298" s="23" t="s">
        <v>130</v>
      </c>
      <c r="E298" s="56">
        <v>0.3935827688863005</v>
      </c>
      <c r="F298" s="56">
        <v>0.51208474718605368</v>
      </c>
      <c r="G298" s="56">
        <v>0.35865629968221718</v>
      </c>
      <c r="H298" s="56">
        <v>0.33218818068122397</v>
      </c>
      <c r="I298" s="56">
        <v>0.20484412265129501</v>
      </c>
      <c r="J298" s="56">
        <v>0.30746765656519631</v>
      </c>
      <c r="K298" s="56">
        <v>0.29031583307606873</v>
      </c>
      <c r="L298" s="56">
        <v>0.16229223292144768</v>
      </c>
      <c r="M298" s="90">
        <v>6.1257789677336631E-2</v>
      </c>
    </row>
    <row r="299" spans="1:13" x14ac:dyDescent="0.35">
      <c r="A299" s="23" t="str">
        <f>B279&amp;C279&amp;D299</f>
        <v>DISTRIBUCION VOLUMEN X CRITERIO (kg ó litros)TotalAlimentacionEN OTRO LUGAR</v>
      </c>
      <c r="B299" s="23">
        <v>0</v>
      </c>
      <c r="C299" s="23">
        <v>0</v>
      </c>
      <c r="D299" s="24" t="s">
        <v>131</v>
      </c>
      <c r="E299" s="24">
        <v>1.9115956720805203</v>
      </c>
      <c r="F299" s="24">
        <v>1.7602645622329667</v>
      </c>
      <c r="G299" s="24">
        <v>1.7146444565145291</v>
      </c>
      <c r="H299" s="24">
        <v>2.076353566019788</v>
      </c>
      <c r="I299" s="24">
        <v>2.4431334372268818</v>
      </c>
      <c r="J299" s="24">
        <v>2.9935504877696175</v>
      </c>
      <c r="K299" s="24">
        <v>1.9605624504289154</v>
      </c>
      <c r="L299" s="24">
        <v>2.2529602372878288</v>
      </c>
      <c r="M299" s="90">
        <v>2.4919156567471465</v>
      </c>
    </row>
    <row r="300" spans="1:13" x14ac:dyDescent="0.35">
      <c r="A300" s="23" t="str">
        <f>B279&amp;C279&amp;D300</f>
        <v>DISTRIBUCION VOLUMEN X CRITERIO (kg ó litros)TotalAlimentacionDESAYUNO</v>
      </c>
      <c r="B300" s="23">
        <v>0</v>
      </c>
      <c r="C300" s="23">
        <v>0</v>
      </c>
      <c r="D300" s="23" t="s">
        <v>132</v>
      </c>
      <c r="E300" s="56">
        <v>10.944411731657562</v>
      </c>
      <c r="F300" s="56">
        <v>10.006061070335358</v>
      </c>
      <c r="G300" s="56">
        <v>11.283977766925506</v>
      </c>
      <c r="H300" s="56">
        <v>11.894362329272399</v>
      </c>
      <c r="I300" s="56">
        <v>10.025615605732709</v>
      </c>
      <c r="J300" s="56">
        <v>10.000651742323411</v>
      </c>
      <c r="K300" s="56">
        <v>11.179064474104875</v>
      </c>
      <c r="L300" s="56">
        <v>12.185560603669559</v>
      </c>
      <c r="M300" s="90">
        <v>11.264843754431041</v>
      </c>
    </row>
    <row r="301" spans="1:13" x14ac:dyDescent="0.35">
      <c r="A301" s="23" t="str">
        <f>B279&amp;C279&amp;D301</f>
        <v>DISTRIBUCION VOLUMEN X CRITERIO (kg ó litros)TotalAlimentacionAPERITIVO/ANTES DE COMER</v>
      </c>
      <c r="B301" s="23">
        <v>0</v>
      </c>
      <c r="C301" s="23">
        <v>0</v>
      </c>
      <c r="D301" s="24" t="s">
        <v>133</v>
      </c>
      <c r="E301" s="24">
        <v>12.762984948310461</v>
      </c>
      <c r="F301" s="24">
        <v>11.519862915900569</v>
      </c>
      <c r="G301" s="24">
        <v>11.509577296833431</v>
      </c>
      <c r="H301" s="24">
        <v>11.421718730044237</v>
      </c>
      <c r="I301" s="24">
        <v>11.503802538597924</v>
      </c>
      <c r="J301" s="24">
        <v>10.964007367364635</v>
      </c>
      <c r="K301" s="24">
        <v>10.91054941095229</v>
      </c>
      <c r="L301" s="24">
        <v>10.715342479920201</v>
      </c>
      <c r="M301" s="90">
        <v>11.082774888335962</v>
      </c>
    </row>
    <row r="302" spans="1:13" x14ac:dyDescent="0.35">
      <c r="A302" s="23" t="str">
        <f>B279&amp;C279&amp;D302</f>
        <v>DISTRIBUCION VOLUMEN X CRITERIO (kg ó litros)TotalAlimentacionCOMIDA</v>
      </c>
      <c r="B302" s="23">
        <v>0</v>
      </c>
      <c r="C302" s="23">
        <v>0</v>
      </c>
      <c r="D302" s="23" t="s">
        <v>134</v>
      </c>
      <c r="E302" s="56">
        <v>38.884657679426752</v>
      </c>
      <c r="F302" s="56">
        <v>34.696372037826912</v>
      </c>
      <c r="G302" s="56">
        <v>37.13412008394797</v>
      </c>
      <c r="H302" s="56">
        <v>38.472698321531617</v>
      </c>
      <c r="I302" s="56">
        <v>37.117422331962032</v>
      </c>
      <c r="J302" s="56">
        <v>32.583356015630635</v>
      </c>
      <c r="K302" s="56">
        <v>37.830693441542763</v>
      </c>
      <c r="L302" s="56">
        <v>37.674608882102739</v>
      </c>
      <c r="M302" s="90">
        <v>37.0581171492842</v>
      </c>
    </row>
    <row r="303" spans="1:13" x14ac:dyDescent="0.35">
      <c r="A303" s="23" t="str">
        <f>B279&amp;C279&amp;D303</f>
        <v>DISTRIBUCION VOLUMEN X CRITERIO (kg ó litros)TotalAlimentacionTARDE/MERIENDA</v>
      </c>
      <c r="B303" s="23">
        <v>0</v>
      </c>
      <c r="C303" s="23">
        <v>0</v>
      </c>
      <c r="D303" s="24" t="s">
        <v>135</v>
      </c>
      <c r="E303" s="24">
        <v>11.111201697068156</v>
      </c>
      <c r="F303" s="24">
        <v>9.7568345042149112</v>
      </c>
      <c r="G303" s="24">
        <v>9.1145246608770734</v>
      </c>
      <c r="H303" s="24">
        <v>9.3914764435879796</v>
      </c>
      <c r="I303" s="24">
        <v>10.214123743633039</v>
      </c>
      <c r="J303" s="24">
        <v>9.8505138817300431</v>
      </c>
      <c r="K303" s="24">
        <v>9.1031215463424022</v>
      </c>
      <c r="L303" s="24">
        <v>9.6675466902036327</v>
      </c>
      <c r="M303" s="90">
        <v>9.7571075064708843</v>
      </c>
    </row>
    <row r="304" spans="1:13" x14ac:dyDescent="0.35">
      <c r="A304" s="23" t="str">
        <f>B279&amp;C279&amp;D304</f>
        <v>DISTRIBUCION VOLUMEN X CRITERIO (kg ó litros)TotalAlimentacionANTES DE CENAR</v>
      </c>
      <c r="B304" s="23">
        <v>0</v>
      </c>
      <c r="C304" s="23">
        <v>0</v>
      </c>
      <c r="D304" s="23" t="s">
        <v>136</v>
      </c>
      <c r="E304" s="56">
        <v>5.3318706152166069</v>
      </c>
      <c r="F304" s="56">
        <v>5.4580776027622946</v>
      </c>
      <c r="G304" s="56">
        <v>5.3482383086117791</v>
      </c>
      <c r="H304" s="56">
        <v>4.6850657490747878</v>
      </c>
      <c r="I304" s="56">
        <v>4.9524105784538683</v>
      </c>
      <c r="J304" s="56">
        <v>5.6045952995659771</v>
      </c>
      <c r="K304" s="56">
        <v>5.1637624336144796</v>
      </c>
      <c r="L304" s="56">
        <v>5.0266168872301762</v>
      </c>
      <c r="M304" s="90">
        <v>5.2334974282698346</v>
      </c>
    </row>
    <row r="305" spans="1:13" x14ac:dyDescent="0.35">
      <c r="A305" s="23" t="str">
        <f>B279&amp;C279&amp;D305</f>
        <v>DISTRIBUCION VOLUMEN X CRITERIO (kg ó litros)TotalAlimentacionCENA</v>
      </c>
      <c r="B305" s="23">
        <v>0</v>
      </c>
      <c r="C305" s="23">
        <v>0</v>
      </c>
      <c r="D305" s="24" t="s">
        <v>137</v>
      </c>
      <c r="E305" s="24">
        <v>15.739080685579419</v>
      </c>
      <c r="F305" s="24">
        <v>22.057292632127439</v>
      </c>
      <c r="G305" s="24">
        <v>20.247259021962329</v>
      </c>
      <c r="H305" s="24">
        <v>18.451155891566266</v>
      </c>
      <c r="I305" s="24">
        <v>19.992112030193933</v>
      </c>
      <c r="J305" s="24">
        <v>23.2326164669091</v>
      </c>
      <c r="K305" s="24">
        <v>19.736267819456753</v>
      </c>
      <c r="L305" s="24">
        <v>19.266715227614782</v>
      </c>
      <c r="M305" s="90">
        <v>19.559020159734821</v>
      </c>
    </row>
    <row r="306" spans="1:13" x14ac:dyDescent="0.35">
      <c r="A306" s="23" t="str">
        <f>B279&amp;C279&amp;D306</f>
        <v>DISTRIBUCION VOLUMEN X CRITERIO (kg ó litros)TotalAlimentacionDESPUES DE LA CENA</v>
      </c>
      <c r="B306" s="23">
        <v>0</v>
      </c>
      <c r="C306" s="23">
        <v>0</v>
      </c>
      <c r="D306" s="23" t="s">
        <v>138</v>
      </c>
      <c r="E306" s="56">
        <v>0.76374939010602105</v>
      </c>
      <c r="F306" s="56">
        <v>1.8961636479421939</v>
      </c>
      <c r="G306" s="56">
        <v>1.5047947563950184</v>
      </c>
      <c r="H306" s="56">
        <v>1.3626212274253742</v>
      </c>
      <c r="I306" s="56">
        <v>1.4188275709426788</v>
      </c>
      <c r="J306" s="56">
        <v>2.2651471419482654</v>
      </c>
      <c r="K306" s="56">
        <v>1.4582251579410868</v>
      </c>
      <c r="L306" s="56">
        <v>1.234162554873445</v>
      </c>
      <c r="M306" s="90">
        <v>1.3771794798118031</v>
      </c>
    </row>
    <row r="307" spans="1:13" x14ac:dyDescent="0.35">
      <c r="A307" s="23" t="str">
        <f>B279&amp;C279&amp;D307</f>
        <v>DISTRIBUCION VOLUMEN X CRITERIO (kg ó litros)TotalAlimentacionDURANTE EL DIA</v>
      </c>
      <c r="B307" s="23">
        <v>0</v>
      </c>
      <c r="C307" s="23">
        <v>0</v>
      </c>
      <c r="D307" s="24" t="s">
        <v>139</v>
      </c>
      <c r="E307" s="24">
        <v>4.4620445103470141</v>
      </c>
      <c r="F307" s="24">
        <v>4.6093325929475606</v>
      </c>
      <c r="G307" s="24">
        <v>3.85750987644081</v>
      </c>
      <c r="H307" s="24">
        <v>4.3209016386770998</v>
      </c>
      <c r="I307" s="24">
        <v>4.7756845061714435</v>
      </c>
      <c r="J307" s="24">
        <v>5.4991179704760178</v>
      </c>
      <c r="K307" s="24">
        <v>4.618317655446524</v>
      </c>
      <c r="L307" s="24">
        <v>4.2294487332375716</v>
      </c>
      <c r="M307" s="90">
        <v>4.6674605405313931</v>
      </c>
    </row>
    <row r="308" spans="1:13" x14ac:dyDescent="0.35">
      <c r="A308" s="23" t="str">
        <f>B279&amp;C279&amp;D308</f>
        <v>DISTRIBUCION VOLUMEN X CRITERIO (kg ó litros)TotalAlimentacionCON AMIGOS</v>
      </c>
      <c r="B308" s="23">
        <v>0</v>
      </c>
      <c r="C308" s="23">
        <v>0</v>
      </c>
      <c r="D308" s="23" t="s">
        <v>140</v>
      </c>
      <c r="E308" s="56">
        <v>24.637655638545525</v>
      </c>
      <c r="F308" s="56">
        <v>24.850127383489454</v>
      </c>
      <c r="G308" s="56">
        <v>25.756702097812884</v>
      </c>
      <c r="H308" s="56">
        <v>23.881499831541479</v>
      </c>
      <c r="I308" s="56">
        <v>25.310756529881338</v>
      </c>
      <c r="J308" s="56">
        <v>25.049967363190952</v>
      </c>
      <c r="K308" s="56">
        <v>25.984406434487433</v>
      </c>
      <c r="L308" s="56">
        <v>26.528562091815534</v>
      </c>
      <c r="M308" s="90">
        <v>25.198418325154435</v>
      </c>
    </row>
    <row r="309" spans="1:13" x14ac:dyDescent="0.35">
      <c r="A309" s="23" t="str">
        <f>B279&amp;C279&amp;D309</f>
        <v>DISTRIBUCION VOLUMEN X CRITERIO (kg ó litros)TotalAlimentacionCON CLIENTES</v>
      </c>
      <c r="B309" s="23">
        <v>0</v>
      </c>
      <c r="C309" s="23">
        <v>0</v>
      </c>
      <c r="D309" s="24" t="s">
        <v>141</v>
      </c>
      <c r="E309" s="24">
        <v>0.66289501313480459</v>
      </c>
      <c r="F309" s="24">
        <v>0.42326976001657429</v>
      </c>
      <c r="G309" s="24">
        <v>0.41019305981382476</v>
      </c>
      <c r="H309" s="24">
        <v>0.35536120377824715</v>
      </c>
      <c r="I309" s="24">
        <v>0.33330437615204744</v>
      </c>
      <c r="J309" s="24">
        <v>0.34607354389020806</v>
      </c>
      <c r="K309" s="24">
        <v>0.36283742694377158</v>
      </c>
      <c r="L309" s="24">
        <v>0.32556131829907914</v>
      </c>
      <c r="M309" s="90">
        <v>0.31272190114533277</v>
      </c>
    </row>
    <row r="310" spans="1:13" x14ac:dyDescent="0.35">
      <c r="A310" s="23" t="str">
        <f>B279&amp;C279&amp;D310</f>
        <v>DISTRIBUCION VOLUMEN X CRITERIO (kg ó litros)TotalAlimentacionCON COMPAÑEROS DE TRABAJO</v>
      </c>
      <c r="B310" s="23">
        <v>0</v>
      </c>
      <c r="C310" s="23">
        <v>0</v>
      </c>
      <c r="D310" s="23" t="s">
        <v>142</v>
      </c>
      <c r="E310" s="56">
        <v>5.4176699754727009</v>
      </c>
      <c r="F310" s="56">
        <v>4.0680055293963342</v>
      </c>
      <c r="G310" s="56">
        <v>6.0167282981601433</v>
      </c>
      <c r="H310" s="56">
        <v>6.1104586032886976</v>
      </c>
      <c r="I310" s="56">
        <v>5.5679892974743499</v>
      </c>
      <c r="J310" s="56">
        <v>4.9701339127652302</v>
      </c>
      <c r="K310" s="56">
        <v>6.3623542639906656</v>
      </c>
      <c r="L310" s="56">
        <v>6.4436373720680518</v>
      </c>
      <c r="M310" s="90">
        <v>5.862175231838485</v>
      </c>
    </row>
    <row r="311" spans="1:13" x14ac:dyDescent="0.35">
      <c r="A311" s="23" t="str">
        <f>B279&amp;C279&amp;D311</f>
        <v>DISTRIBUCION VOLUMEN X CRITERIO (kg ó litros)TotalAlimentacionCON COMPAÑEROS DE CLASE</v>
      </c>
      <c r="B311" s="23">
        <v>0</v>
      </c>
      <c r="C311" s="23">
        <v>0</v>
      </c>
      <c r="D311" s="24" t="s">
        <v>143</v>
      </c>
      <c r="E311" s="24">
        <v>0.32090588537251241</v>
      </c>
      <c r="F311" s="24">
        <v>0.24233042296461232</v>
      </c>
      <c r="G311" s="24">
        <v>0.33458369835093243</v>
      </c>
      <c r="H311" s="24">
        <v>0.3061088298155254</v>
      </c>
      <c r="I311" s="24">
        <v>0.30648973496391974</v>
      </c>
      <c r="J311" s="24">
        <v>0.26772002849153037</v>
      </c>
      <c r="K311" s="24">
        <v>0.40774860831066057</v>
      </c>
      <c r="L311" s="24">
        <v>0.41260565297704882</v>
      </c>
      <c r="M311" s="90">
        <v>0.30158949981214506</v>
      </c>
    </row>
    <row r="312" spans="1:13" x14ac:dyDescent="0.35">
      <c r="A312" s="23" t="str">
        <f>B279&amp;C279&amp;D312</f>
        <v>DISTRIBUCION VOLUMEN X CRITERIO (kg ó litros)TotalAlimentacionCON FAMILIA</v>
      </c>
      <c r="B312" s="23">
        <v>0</v>
      </c>
      <c r="C312" s="23">
        <v>0</v>
      </c>
      <c r="D312" s="23" t="s">
        <v>144</v>
      </c>
      <c r="E312" s="56">
        <v>34.597000938503832</v>
      </c>
      <c r="F312" s="56">
        <v>38.163322559895235</v>
      </c>
      <c r="G312" s="56">
        <v>34.015967024481597</v>
      </c>
      <c r="H312" s="56">
        <v>34.283277023254151</v>
      </c>
      <c r="I312" s="56">
        <v>35.599864569996896</v>
      </c>
      <c r="J312" s="56">
        <v>37.7005646023728</v>
      </c>
      <c r="K312" s="56">
        <v>35.15048173011607</v>
      </c>
      <c r="L312" s="56">
        <v>32.04855212741581</v>
      </c>
      <c r="M312" s="90">
        <v>33.386303444358148</v>
      </c>
    </row>
    <row r="313" spans="1:13" x14ac:dyDescent="0.35">
      <c r="A313" s="23" t="str">
        <f>B279&amp;C279&amp;D313</f>
        <v>DISTRIBUCION VOLUMEN X CRITERIO (kg ó litros)TotalAlimentacionCON LA PAREJA</v>
      </c>
      <c r="B313" s="23">
        <v>0</v>
      </c>
      <c r="C313" s="23">
        <v>0</v>
      </c>
      <c r="D313" s="24" t="s">
        <v>145</v>
      </c>
      <c r="E313" s="24">
        <v>17.513622346513326</v>
      </c>
      <c r="F313" s="24">
        <v>17.893382392855759</v>
      </c>
      <c r="G313" s="24">
        <v>17.91817068025879</v>
      </c>
      <c r="H313" s="24">
        <v>18.390110390267232</v>
      </c>
      <c r="I313" s="24">
        <v>17.597925861282842</v>
      </c>
      <c r="J313" s="24">
        <v>17.174694094172516</v>
      </c>
      <c r="K313" s="24">
        <v>16.979912291948001</v>
      </c>
      <c r="L313" s="24">
        <v>17.952579221202424</v>
      </c>
      <c r="M313" s="90">
        <v>18.279133718114629</v>
      </c>
    </row>
    <row r="314" spans="1:13" x14ac:dyDescent="0.35">
      <c r="A314" s="23" t="str">
        <f>B279&amp;C279&amp;D314</f>
        <v>DISTRIBUCION VOLUMEN X CRITERIO (kg ó litros)TotalAlimentacionESTABA SOLO/A</v>
      </c>
      <c r="B314" s="23">
        <v>0</v>
      </c>
      <c r="C314" s="23">
        <v>0</v>
      </c>
      <c r="D314" s="23" t="s">
        <v>146</v>
      </c>
      <c r="E314" s="56">
        <v>16.313595747675453</v>
      </c>
      <c r="F314" s="56">
        <v>13.845525840314696</v>
      </c>
      <c r="G314" s="56">
        <v>15.093078535064899</v>
      </c>
      <c r="H314" s="56">
        <v>16.223797147483467</v>
      </c>
      <c r="I314" s="56">
        <v>14.531087514888192</v>
      </c>
      <c r="J314" s="56">
        <v>13.894643989355867</v>
      </c>
      <c r="K314" s="56">
        <v>13.958853627995872</v>
      </c>
      <c r="L314" s="56">
        <v>15.513198041456322</v>
      </c>
      <c r="M314" s="90">
        <v>16.016948053081972</v>
      </c>
    </row>
    <row r="315" spans="1:13" x14ac:dyDescent="0.35">
      <c r="A315" s="23" t="str">
        <f>B279&amp;C279&amp;D315</f>
        <v>DISTRIBUCION VOLUMEN X CRITERIO (kg ó litros)TotalAlimentacionOTROS</v>
      </c>
      <c r="B315" s="23">
        <v>0</v>
      </c>
      <c r="C315" s="23">
        <v>0</v>
      </c>
      <c r="D315" s="24" t="s">
        <v>147</v>
      </c>
      <c r="E315" s="24">
        <v>0.53665562009597967</v>
      </c>
      <c r="F315" s="24">
        <v>0.51403408173279941</v>
      </c>
      <c r="G315" s="24">
        <v>0.45457858551826191</v>
      </c>
      <c r="H315" s="24">
        <v>0.44938767925238504</v>
      </c>
      <c r="I315" s="24">
        <v>0.75258197887266953</v>
      </c>
      <c r="J315" s="24">
        <v>0.59621006909579655</v>
      </c>
      <c r="K315" s="24">
        <v>0.79340703379188937</v>
      </c>
      <c r="L315" s="24">
        <v>0.77530616306416233</v>
      </c>
      <c r="M315" s="90">
        <v>0.64270900161947375</v>
      </c>
    </row>
    <row r="316" spans="1:13" x14ac:dyDescent="0.35">
      <c r="A316" s="23" t="str">
        <f>B279&amp;C279&amp;D316</f>
        <v>DISTRIBUCION VOLUMEN X CRITERIO (kg ó litros)TotalAlimentacionESTAR TRABAJANDO</v>
      </c>
      <c r="B316" s="23">
        <v>0</v>
      </c>
      <c r="C316" s="23">
        <v>0</v>
      </c>
      <c r="D316" s="23" t="s">
        <v>148</v>
      </c>
      <c r="E316" s="56">
        <v>11.331109717563843</v>
      </c>
      <c r="F316" s="56">
        <v>7.812456277096282</v>
      </c>
      <c r="G316" s="56">
        <v>9.4982768838874208</v>
      </c>
      <c r="H316" s="56">
        <v>10.55782067070486</v>
      </c>
      <c r="I316" s="56">
        <v>10.047022760342085</v>
      </c>
      <c r="J316" s="56">
        <v>8.6889594048332093</v>
      </c>
      <c r="K316" s="56">
        <v>9.5289310176781115</v>
      </c>
      <c r="L316" s="56">
        <v>11.212968913963769</v>
      </c>
      <c r="M316" s="90">
        <v>10.238068950975897</v>
      </c>
    </row>
    <row r="317" spans="1:13" x14ac:dyDescent="0.35">
      <c r="A317" s="23" t="str">
        <f>B279&amp;C279&amp;D317</f>
        <v>DISTRIBUCION VOLUMEN X CRITERIO (kg ó litros)TotalAlimentacionCOMIDA DE NEGOCIOS</v>
      </c>
      <c r="B317" s="23">
        <v>0</v>
      </c>
      <c r="C317" s="23">
        <v>0</v>
      </c>
      <c r="D317" s="24" t="s">
        <v>149</v>
      </c>
      <c r="E317" s="24">
        <v>0.31299804638572282</v>
      </c>
      <c r="F317" s="24">
        <v>0.27322762672194989</v>
      </c>
      <c r="G317" s="24">
        <v>0.50222892020823695</v>
      </c>
      <c r="H317" s="24">
        <v>0.19893402622401102</v>
      </c>
      <c r="I317" s="24">
        <v>0.24083544979747179</v>
      </c>
      <c r="J317" s="24">
        <v>0.25638345816201241</v>
      </c>
      <c r="K317" s="24">
        <v>0.60239605912961258</v>
      </c>
      <c r="L317" s="24">
        <v>0.22386254855643661</v>
      </c>
      <c r="M317" s="90">
        <v>0.24861989971398007</v>
      </c>
    </row>
    <row r="318" spans="1:13" x14ac:dyDescent="0.35">
      <c r="A318" s="23" t="str">
        <f>B279&amp;C279&amp;D318</f>
        <v>DISTRIBUCION VOLUMEN X CRITERIO (kg ó litros)TotalAlimentacionPOR PLACER/RELAX</v>
      </c>
      <c r="B318" s="23">
        <v>0</v>
      </c>
      <c r="C318" s="23">
        <v>0</v>
      </c>
      <c r="D318" s="23" t="s">
        <v>150</v>
      </c>
      <c r="E318" s="56">
        <v>16.336186582911029</v>
      </c>
      <c r="F318" s="56">
        <v>20.761011292015809</v>
      </c>
      <c r="G318" s="56">
        <v>15.896534664165721</v>
      </c>
      <c r="H318" s="56">
        <v>15.225149109486733</v>
      </c>
      <c r="I318" s="56">
        <v>17.523982105415222</v>
      </c>
      <c r="J318" s="56">
        <v>20.616803062348502</v>
      </c>
      <c r="K318" s="56">
        <v>15.045132259770769</v>
      </c>
      <c r="L318" s="56">
        <v>15.372139717841904</v>
      </c>
      <c r="M318" s="90">
        <v>16.590482998992524</v>
      </c>
    </row>
    <row r="319" spans="1:13" x14ac:dyDescent="0.35">
      <c r="A319" s="23" t="str">
        <f>B279&amp;C279&amp;D319</f>
        <v>DISTRIBUCION VOLUMEN X CRITERIO (kg ó litros)TotalAlimentacionTENER HAMBRE/SIN PLANIFICAR</v>
      </c>
      <c r="B319" s="23">
        <v>0</v>
      </c>
      <c r="C319" s="23">
        <v>0</v>
      </c>
      <c r="D319" s="24" t="s">
        <v>151</v>
      </c>
      <c r="E319" s="24">
        <v>28.170231845245691</v>
      </c>
      <c r="F319" s="24">
        <v>28.574950459583164</v>
      </c>
      <c r="G319" s="24">
        <v>29.266592000684899</v>
      </c>
      <c r="H319" s="24">
        <v>30.439943487351623</v>
      </c>
      <c r="I319" s="24">
        <v>25.870705435404741</v>
      </c>
      <c r="J319" s="24">
        <v>25.579967389407582</v>
      </c>
      <c r="K319" s="24">
        <v>25.53305562584508</v>
      </c>
      <c r="L319" s="24">
        <v>24.938687839171436</v>
      </c>
      <c r="M319" s="90">
        <v>25.747412427712952</v>
      </c>
    </row>
    <row r="320" spans="1:13" x14ac:dyDescent="0.35">
      <c r="A320" s="23" t="str">
        <f>B279&amp;C279&amp;D320</f>
        <v>DISTRIBUCION VOLUMEN X CRITERIO (kg ó litros)TotalAlimentacionESTAR DE COMPRAS</v>
      </c>
      <c r="B320" s="23">
        <v>0</v>
      </c>
      <c r="C320" s="23">
        <v>0</v>
      </c>
      <c r="D320" s="23" t="s">
        <v>152</v>
      </c>
      <c r="E320" s="56">
        <v>2.9610764665382767</v>
      </c>
      <c r="F320" s="56">
        <v>2.9699180307549038</v>
      </c>
      <c r="G320" s="56">
        <v>3.2214577496174215</v>
      </c>
      <c r="H320" s="56">
        <v>3.0950555191449474</v>
      </c>
      <c r="I320" s="56">
        <v>2.6357423051115729</v>
      </c>
      <c r="J320" s="56">
        <v>2.6250550201634</v>
      </c>
      <c r="K320" s="56">
        <v>3.0427406234263388</v>
      </c>
      <c r="L320" s="56">
        <v>3.6111026775912327</v>
      </c>
      <c r="M320" s="90">
        <v>2.3631328172213539</v>
      </c>
    </row>
    <row r="321" spans="1:13" x14ac:dyDescent="0.35">
      <c r="A321" s="23" t="str">
        <f>B279&amp;C279&amp;D321</f>
        <v>DISTRIBUCION VOLUMEN X CRITERIO (kg ó litros)TotalAlimentacionNO COCINAR EN CASA</v>
      </c>
      <c r="B321" s="23">
        <v>0</v>
      </c>
      <c r="C321" s="23">
        <v>0</v>
      </c>
      <c r="D321" s="24" t="s">
        <v>153</v>
      </c>
      <c r="E321" s="24">
        <v>7.5785824838037277</v>
      </c>
      <c r="F321" s="24">
        <v>6.594570565446717</v>
      </c>
      <c r="G321" s="24">
        <v>7.2588203706104482</v>
      </c>
      <c r="H321" s="24">
        <v>7.4266159814918895</v>
      </c>
      <c r="I321" s="24">
        <v>6.6271331835702991</v>
      </c>
      <c r="J321" s="24">
        <v>5.521414173512432</v>
      </c>
      <c r="K321" s="24">
        <v>6.5509126021430015</v>
      </c>
      <c r="L321" s="24">
        <v>6.1994163682536181</v>
      </c>
      <c r="M321" s="90">
        <v>6.5244367143288979</v>
      </c>
    </row>
    <row r="322" spans="1:13" x14ac:dyDescent="0.35">
      <c r="A322" s="23" t="str">
        <f>B279&amp;C279&amp;D322</f>
        <v>DISTRIBUCION VOLUMEN X CRITERIO (kg ó litros)TotalAlimentacionCELEBRACION/FIESTA/SALIR TOMAR</v>
      </c>
      <c r="B322" s="23">
        <v>0</v>
      </c>
      <c r="C322" s="23">
        <v>0</v>
      </c>
      <c r="D322" s="23" t="s">
        <v>154</v>
      </c>
      <c r="E322" s="56">
        <v>26.551168155341902</v>
      </c>
      <c r="F322" s="56">
        <v>26.32575687963195</v>
      </c>
      <c r="G322" s="56">
        <v>27.750379345170114</v>
      </c>
      <c r="H322" s="56">
        <v>25.857190572145516</v>
      </c>
      <c r="I322" s="56">
        <v>29.518823882934907</v>
      </c>
      <c r="J322" s="56">
        <v>29.505515243633941</v>
      </c>
      <c r="K322" s="56">
        <v>31.780593031762759</v>
      </c>
      <c r="L322" s="56">
        <v>30.731960433491544</v>
      </c>
      <c r="M322" s="90">
        <v>31.159934605329987</v>
      </c>
    </row>
    <row r="323" spans="1:13" x14ac:dyDescent="0.35">
      <c r="A323" s="23" t="str">
        <f>B279&amp;C279&amp;D323</f>
        <v>DISTRIBUCION VOLUMEN X CRITERIO (kg ó litros)TotalAlimentacionVIENDO DEPORTES</v>
      </c>
      <c r="B323" s="23">
        <v>0</v>
      </c>
      <c r="C323" s="23">
        <v>0</v>
      </c>
      <c r="D323" s="24" t="s">
        <v>155</v>
      </c>
      <c r="E323" s="24">
        <v>1.3812204903705925</v>
      </c>
      <c r="F323" s="24">
        <v>1.058009070213688</v>
      </c>
      <c r="G323" s="24">
        <v>1.3126891425898854</v>
      </c>
      <c r="H323" s="24">
        <v>1.8695030564358357</v>
      </c>
      <c r="I323" s="24">
        <v>1.8048152477412847</v>
      </c>
      <c r="J323" s="24">
        <v>1.2334383182472466</v>
      </c>
      <c r="K323" s="24">
        <v>2.3379505718074491</v>
      </c>
      <c r="L323" s="24">
        <v>1.8110707196658167</v>
      </c>
      <c r="M323" s="90">
        <v>1.3661580527243748</v>
      </c>
    </row>
    <row r="324" spans="1:13" x14ac:dyDescent="0.35">
      <c r="A324" s="23" t="str">
        <f>B279&amp;C279&amp;D324</f>
        <v>DISTRIBUCION VOLUMEN X CRITERIO (kg ó litros)TotalAlimentacionOTROS MOTIVOS</v>
      </c>
      <c r="B324" s="23">
        <v>0</v>
      </c>
      <c r="C324" s="23">
        <v>0</v>
      </c>
      <c r="D324" s="23" t="s">
        <v>156</v>
      </c>
      <c r="E324" s="56">
        <v>5.3774274978632821</v>
      </c>
      <c r="F324" s="56">
        <v>5.6300953457283329</v>
      </c>
      <c r="G324" s="56">
        <v>5.2930208895495854</v>
      </c>
      <c r="H324" s="56">
        <v>5.3297879756601576</v>
      </c>
      <c r="I324" s="56">
        <v>5.7309388861148589</v>
      </c>
      <c r="J324" s="56">
        <v>5.9724712334016825</v>
      </c>
      <c r="K324" s="56">
        <v>5.5782893390068438</v>
      </c>
      <c r="L324" s="56">
        <v>5.8987905280766686</v>
      </c>
      <c r="M324" s="90">
        <v>5.7617525994292311</v>
      </c>
    </row>
    <row r="325" spans="1:13" x14ac:dyDescent="0.35">
      <c r="A325" s="23" t="str">
        <f>B279&amp;C325&amp;D325</f>
        <v>DISTRIBUCION VOLUMEN X CRITERIO (kg ó litros).T.Alimentos TOTAL INGT.ESPAÑA</v>
      </c>
      <c r="B325" s="23">
        <v>0</v>
      </c>
      <c r="C325" s="23" t="s">
        <v>48</v>
      </c>
      <c r="D325" s="24" t="s">
        <v>49</v>
      </c>
      <c r="E325" s="24">
        <v>100</v>
      </c>
      <c r="F325" s="24">
        <v>100</v>
      </c>
      <c r="G325" s="24">
        <v>100</v>
      </c>
      <c r="H325" s="24">
        <v>100</v>
      </c>
      <c r="I325" s="24">
        <v>100</v>
      </c>
      <c r="J325" s="24">
        <v>100</v>
      </c>
      <c r="K325" s="24">
        <v>100</v>
      </c>
      <c r="L325" s="24">
        <v>100</v>
      </c>
      <c r="M325" s="90">
        <v>100</v>
      </c>
    </row>
    <row r="326" spans="1:13" x14ac:dyDescent="0.35">
      <c r="A326" s="23" t="str">
        <f>B279&amp;C325&amp;D326</f>
        <v>DISTRIBUCION VOLUMEN X CRITERIO (kg ó litros).T.Alimentos TOTAL INGHiper+Super+Discount+G.A</v>
      </c>
      <c r="B326" s="23">
        <v>0</v>
      </c>
      <c r="C326" s="23">
        <v>0</v>
      </c>
      <c r="D326" s="23" t="s">
        <v>112</v>
      </c>
      <c r="E326" s="56">
        <v>3.4647664485958756</v>
      </c>
      <c r="F326" s="56">
        <v>3.4836986786106929</v>
      </c>
      <c r="G326" s="56">
        <v>3.2119453216330895</v>
      </c>
      <c r="H326" s="56">
        <v>3.0371898367838943</v>
      </c>
      <c r="I326" s="56">
        <v>3.8587730861127407</v>
      </c>
      <c r="J326" s="56">
        <v>4.1217851792457063</v>
      </c>
      <c r="K326" s="56">
        <v>3.3428565305912437</v>
      </c>
      <c r="L326" s="56">
        <v>3.3625732633185459</v>
      </c>
      <c r="M326" s="90">
        <v>4.2634013336108776</v>
      </c>
    </row>
    <row r="327" spans="1:13" x14ac:dyDescent="0.35">
      <c r="A327" s="23" t="str">
        <f>B279&amp;C325&amp;D327</f>
        <v>DISTRIBUCION VOLUMEN X CRITERIO (kg ó litros).T.Alimentos TOTAL INGRestaurantes</v>
      </c>
      <c r="B327" s="23">
        <v>0</v>
      </c>
      <c r="C327" s="23">
        <v>0</v>
      </c>
      <c r="D327" s="24" t="s">
        <v>113</v>
      </c>
      <c r="E327" s="24">
        <v>25.383649909109408</v>
      </c>
      <c r="F327" s="24">
        <v>26.384655269960117</v>
      </c>
      <c r="G327" s="24">
        <v>27.47381552737545</v>
      </c>
      <c r="H327" s="24">
        <v>26.571605497815128</v>
      </c>
      <c r="I327" s="24">
        <v>26.555905533184788</v>
      </c>
      <c r="J327" s="24">
        <v>25.849893467381268</v>
      </c>
      <c r="K327" s="24">
        <v>26.125747598586557</v>
      </c>
      <c r="L327" s="24">
        <v>24.699206905683898</v>
      </c>
      <c r="M327" s="90">
        <v>25.799014085531606</v>
      </c>
    </row>
    <row r="328" spans="1:13" x14ac:dyDescent="0.35">
      <c r="A328" s="23" t="str">
        <f>B279&amp;C325&amp;D328</f>
        <v>DISTRIBUCION VOLUMEN X CRITERIO (kg ó litros).T.Alimentos TOTAL INGRestaurantes Fast Food</v>
      </c>
      <c r="B328" s="23">
        <v>0</v>
      </c>
      <c r="C328" s="23">
        <v>0</v>
      </c>
      <c r="D328" s="23" t="s">
        <v>114</v>
      </c>
      <c r="E328" s="56">
        <v>26.490689454490418</v>
      </c>
      <c r="F328" s="56">
        <v>24.86415132666168</v>
      </c>
      <c r="G328" s="56">
        <v>27.02039942553257</v>
      </c>
      <c r="H328" s="56">
        <v>29.879547162440634</v>
      </c>
      <c r="I328" s="56">
        <v>28.409315634830918</v>
      </c>
      <c r="J328" s="56">
        <v>27.406754420289637</v>
      </c>
      <c r="K328" s="56">
        <v>32.11221145878136</v>
      </c>
      <c r="L328" s="56">
        <v>30.409578774945288</v>
      </c>
      <c r="M328" s="90">
        <v>27.704133035664814</v>
      </c>
    </row>
    <row r="329" spans="1:13" x14ac:dyDescent="0.35">
      <c r="A329" s="23" t="str">
        <f>B279&amp;C325&amp;D329</f>
        <v>DISTRIBUCION VOLUMEN X CRITERIO (kg ó litros).T.Alimentos TOTAL INGBares/Cafeterias/Cervecerias</v>
      </c>
      <c r="B329" s="23">
        <v>0</v>
      </c>
      <c r="C329" s="23">
        <v>0</v>
      </c>
      <c r="D329" s="24" t="s">
        <v>115</v>
      </c>
      <c r="E329" s="24">
        <v>27.209012118453902</v>
      </c>
      <c r="F329" s="24">
        <v>28.967071593223743</v>
      </c>
      <c r="G329" s="24">
        <v>27.720275396464565</v>
      </c>
      <c r="H329" s="24">
        <v>26.997857595421987</v>
      </c>
      <c r="I329" s="24">
        <v>26.329342134358573</v>
      </c>
      <c r="J329" s="24">
        <v>27.814889768645664</v>
      </c>
      <c r="K329" s="24">
        <v>26.884102961449592</v>
      </c>
      <c r="L329" s="24">
        <v>29.20627562439898</v>
      </c>
      <c r="M329" s="90">
        <v>28.824908209809852</v>
      </c>
    </row>
    <row r="330" spans="1:13" x14ac:dyDescent="0.35">
      <c r="A330" s="23" t="str">
        <f>B279&amp;C325&amp;D330</f>
        <v>DISTRIBUCION VOLUMEN X CRITERIO (kg ó litros).T.Alimentos TOTAL INGPanaderias/Pastelerias</v>
      </c>
      <c r="B330" s="23">
        <v>0</v>
      </c>
      <c r="C330" s="23">
        <v>0</v>
      </c>
      <c r="D330" s="23" t="s">
        <v>116</v>
      </c>
      <c r="E330" s="56">
        <v>1.9252936034895509</v>
      </c>
      <c r="F330" s="56">
        <v>1.3735353051501611</v>
      </c>
      <c r="G330" s="56">
        <v>1.8149158561961463</v>
      </c>
      <c r="H330" s="56">
        <v>1.9728781432808473</v>
      </c>
      <c r="I330" s="56">
        <v>1.5452686118827941</v>
      </c>
      <c r="J330" s="56">
        <v>1.3215710025666902</v>
      </c>
      <c r="K330" s="56">
        <v>1.5981370713564158</v>
      </c>
      <c r="L330" s="56">
        <v>1.6232617194428769</v>
      </c>
      <c r="M330" s="90">
        <v>1.5672810375835824</v>
      </c>
    </row>
    <row r="331" spans="1:13" x14ac:dyDescent="0.35">
      <c r="A331" s="23" t="str">
        <f>B279&amp;C325&amp;D331</f>
        <v>DISTRIBUCION VOLUMEN X CRITERIO (kg ó litros).T.Alimentos TOTAL INGTda.Alimentacion/Delicatesen</v>
      </c>
      <c r="B331" s="23">
        <v>0</v>
      </c>
      <c r="C331" s="23">
        <v>0</v>
      </c>
      <c r="D331" s="24" t="s">
        <v>117</v>
      </c>
      <c r="E331" s="24">
        <v>0.59797088382818397</v>
      </c>
      <c r="F331" s="24">
        <v>0.45568636223460285</v>
      </c>
      <c r="G331" s="24">
        <v>0.53282131851937198</v>
      </c>
      <c r="H331" s="24">
        <v>0.59886765055563751</v>
      </c>
      <c r="I331" s="24">
        <v>0.43753132282233781</v>
      </c>
      <c r="J331" s="24">
        <v>0.52982370077113095</v>
      </c>
      <c r="K331" s="24">
        <v>0.40709317119814981</v>
      </c>
      <c r="L331" s="24">
        <v>0.46978903129000066</v>
      </c>
      <c r="M331" s="90">
        <v>0.48725421527178553</v>
      </c>
    </row>
    <row r="332" spans="1:13" x14ac:dyDescent="0.35">
      <c r="A332" s="23" t="str">
        <f>B279&amp;C325&amp;D332</f>
        <v>DISTRIBUCION VOLUMEN X CRITERIO (kg ó litros).T.Alimentos TOTAL INGCanal Conveniencia/24h</v>
      </c>
      <c r="B332" s="23">
        <v>0</v>
      </c>
      <c r="C332" s="23">
        <v>0</v>
      </c>
      <c r="D332" s="23" t="s">
        <v>118</v>
      </c>
      <c r="E332" s="56">
        <v>8.6181958112497146</v>
      </c>
      <c r="F332" s="56">
        <v>6.5437515253150922</v>
      </c>
      <c r="G332" s="56">
        <v>6.8144846318228982</v>
      </c>
      <c r="H332" s="56">
        <v>6.1234334931183678</v>
      </c>
      <c r="I332" s="56">
        <v>5.8932862247109012</v>
      </c>
      <c r="J332" s="56">
        <v>4.3150932862729183</v>
      </c>
      <c r="K332" s="56">
        <v>4.9124865212935083</v>
      </c>
      <c r="L332" s="56">
        <v>5.4508494089503241</v>
      </c>
      <c r="M332" s="90">
        <v>5.0389755731714194</v>
      </c>
    </row>
    <row r="333" spans="1:13" x14ac:dyDescent="0.35">
      <c r="A333" s="23" t="str">
        <f>B279&amp;C325&amp;D333</f>
        <v>DISTRIBUCION VOLUMEN X CRITERIO (kg ó litros).T.Alimentos TOTAL INGHoteles</v>
      </c>
      <c r="B333" s="23">
        <v>0</v>
      </c>
      <c r="C333" s="23">
        <v>0</v>
      </c>
      <c r="D333" s="24" t="s">
        <v>119</v>
      </c>
      <c r="E333" s="24">
        <v>0.53359042921501298</v>
      </c>
      <c r="F333" s="24">
        <v>0.80471944791684158</v>
      </c>
      <c r="G333" s="24">
        <v>0.6498605516252145</v>
      </c>
      <c r="H333" s="24">
        <v>0.3722059420880558</v>
      </c>
      <c r="I333" s="24">
        <v>0.7639476641064844</v>
      </c>
      <c r="J333" s="24">
        <v>0.47218485300425</v>
      </c>
      <c r="K333" s="24">
        <v>0.28419253876047262</v>
      </c>
      <c r="L333" s="24">
        <v>0.44261449299604005</v>
      </c>
      <c r="M333" s="90">
        <v>0.32263332246828991</v>
      </c>
    </row>
    <row r="334" spans="1:13" x14ac:dyDescent="0.35">
      <c r="A334" s="23" t="str">
        <f>B279&amp;C325&amp;D334</f>
        <v>DISTRIBUCION VOLUMEN X CRITERIO (kg ó litros).T.Alimentos TOTAL INGEstaciones de servicio</v>
      </c>
      <c r="B334" s="23">
        <v>0</v>
      </c>
      <c r="C334" s="23">
        <v>0</v>
      </c>
      <c r="D334" s="23" t="s">
        <v>120</v>
      </c>
      <c r="E334" s="56">
        <v>1.0094012728252788</v>
      </c>
      <c r="F334" s="56">
        <v>0.91455278142389906</v>
      </c>
      <c r="G334" s="56">
        <v>0.70490720137639462</v>
      </c>
      <c r="H334" s="56">
        <v>0.71795513216241169</v>
      </c>
      <c r="I334" s="56">
        <v>0.88559549888716382</v>
      </c>
      <c r="J334" s="56">
        <v>1.2182523697242329</v>
      </c>
      <c r="K334" s="56">
        <v>0.76914119911459855</v>
      </c>
      <c r="L334" s="56">
        <v>0.97221362059799254</v>
      </c>
      <c r="M334" s="90">
        <v>0.86716100649570815</v>
      </c>
    </row>
    <row r="335" spans="1:13" x14ac:dyDescent="0.35">
      <c r="A335" s="23" t="str">
        <f>B279&amp;C325&amp;D335</f>
        <v>DISTRIBUCION VOLUMEN X CRITERIO (kg ó litros).T.Alimentos TOTAL INGMaquinas dispensadoras</v>
      </c>
      <c r="B335" s="23">
        <v>0</v>
      </c>
      <c r="C335" s="23">
        <v>0</v>
      </c>
      <c r="D335" s="24" t="s">
        <v>121</v>
      </c>
      <c r="E335" s="24">
        <v>0.14923050060044576</v>
      </c>
      <c r="F335" s="24">
        <v>0.13355432496214714</v>
      </c>
      <c r="G335" s="24">
        <v>0.13611265302071754</v>
      </c>
      <c r="H335" s="24">
        <v>0.18443012994715161</v>
      </c>
      <c r="I335" s="24">
        <v>0.15520568376596638</v>
      </c>
      <c r="J335" s="24">
        <v>0.14932340021858742</v>
      </c>
      <c r="K335" s="24">
        <v>0.13704330905679649</v>
      </c>
      <c r="L335" s="24">
        <v>0.18110227401082493</v>
      </c>
      <c r="M335" s="90">
        <v>0.13186472100671379</v>
      </c>
    </row>
    <row r="336" spans="1:13" x14ac:dyDescent="0.35">
      <c r="A336" s="23" t="str">
        <f>B279&amp;C325&amp;D336</f>
        <v>DISTRIBUCION VOLUMEN X CRITERIO (kg ó litros).T.Alimentos TOTAL INGServicio en la empresa</v>
      </c>
      <c r="B336" s="23">
        <v>0</v>
      </c>
      <c r="C336" s="23">
        <v>0</v>
      </c>
      <c r="D336" s="23" t="s">
        <v>122</v>
      </c>
      <c r="E336" s="56">
        <v>1.955612708222916</v>
      </c>
      <c r="F336" s="56">
        <v>0.62468774030389762</v>
      </c>
      <c r="G336" s="56">
        <v>1.5862863951055457</v>
      </c>
      <c r="H336" s="56">
        <v>1.213533745865718</v>
      </c>
      <c r="I336" s="56">
        <v>0.74294411416148431</v>
      </c>
      <c r="J336" s="56">
        <v>0.3480165562831023</v>
      </c>
      <c r="K336" s="56">
        <v>0.58632190795236472</v>
      </c>
      <c r="L336" s="56">
        <v>0.54045274470402327</v>
      </c>
      <c r="M336" s="90">
        <v>0.58232848874371168</v>
      </c>
    </row>
    <row r="337" spans="1:13" x14ac:dyDescent="0.35">
      <c r="A337" s="23" t="str">
        <f>B279&amp;C325&amp;D337</f>
        <v>DISTRIBUCION VOLUMEN X CRITERIO (kg ó litros).T.Alimentos TOTAL INGResto de canales</v>
      </c>
      <c r="B337" s="23">
        <v>0</v>
      </c>
      <c r="C337" s="23">
        <v>0</v>
      </c>
      <c r="D337" s="24" t="s">
        <v>123</v>
      </c>
      <c r="E337" s="24">
        <v>2.6625896827447191</v>
      </c>
      <c r="F337" s="24">
        <v>5.4499391051866306</v>
      </c>
      <c r="G337" s="24">
        <v>2.3341764981412361</v>
      </c>
      <c r="H337" s="24">
        <v>2.3304966302592569</v>
      </c>
      <c r="I337" s="24">
        <v>4.4228865248641185</v>
      </c>
      <c r="J337" s="24">
        <v>6.452415957976684</v>
      </c>
      <c r="K337" s="24">
        <v>2.8406651126404383</v>
      </c>
      <c r="L337" s="24">
        <v>2.6420849754345297</v>
      </c>
      <c r="M337" s="90">
        <v>4.4110422555766595</v>
      </c>
    </row>
    <row r="338" spans="1:13" x14ac:dyDescent="0.35">
      <c r="A338" s="23" t="str">
        <f>B279&amp;C325&amp;D338</f>
        <v>DISTRIBUCION VOLUMEN X CRITERIO (kg ó litros).T.Alimentos TOTAL INGEN LA CALLE</v>
      </c>
      <c r="B338" s="23">
        <v>0</v>
      </c>
      <c r="C338" s="23">
        <v>0</v>
      </c>
      <c r="D338" s="23" t="s">
        <v>124</v>
      </c>
      <c r="E338" s="56">
        <v>4.5767047012573743</v>
      </c>
      <c r="F338" s="56">
        <v>3.8167663417642834</v>
      </c>
      <c r="G338" s="56">
        <v>2.6814138581529834</v>
      </c>
      <c r="H338" s="56">
        <v>2.1559312876805081</v>
      </c>
      <c r="I338" s="56">
        <v>2.8298462686570218</v>
      </c>
      <c r="J338" s="56">
        <v>3.7782004543506273</v>
      </c>
      <c r="K338" s="56">
        <v>2.2750772520295981</v>
      </c>
      <c r="L338" s="56">
        <v>2.168208055143432</v>
      </c>
      <c r="M338" s="90">
        <v>2.6388093136327573</v>
      </c>
    </row>
    <row r="339" spans="1:13" x14ac:dyDescent="0.35">
      <c r="A339" s="23" t="str">
        <f>B279&amp;C325&amp;D339</f>
        <v>DISTRIBUCION VOLUMEN X CRITERIO (kg ó litros).T.Alimentos TOTAL INGEN CASA DE OTROS</v>
      </c>
      <c r="B339" s="23">
        <v>0</v>
      </c>
      <c r="C339" s="23">
        <v>0</v>
      </c>
      <c r="D339" s="24" t="s">
        <v>125</v>
      </c>
      <c r="E339" s="24">
        <v>5.9017014655268092</v>
      </c>
      <c r="F339" s="24">
        <v>4.5966098434984426</v>
      </c>
      <c r="G339" s="24">
        <v>7.2267785869231158</v>
      </c>
      <c r="H339" s="24">
        <v>4.8695397838270784</v>
      </c>
      <c r="I339" s="24">
        <v>5.2988743384596724</v>
      </c>
      <c r="J339" s="24">
        <v>5.3347793671106727</v>
      </c>
      <c r="K339" s="24">
        <v>7.1071104158637173</v>
      </c>
      <c r="L339" s="24">
        <v>6.3815860579057082</v>
      </c>
      <c r="M339" s="90">
        <v>4.9570999107656348</v>
      </c>
    </row>
    <row r="340" spans="1:13" x14ac:dyDescent="0.35">
      <c r="A340" s="23" t="str">
        <f>B279&amp;C325&amp;D340</f>
        <v>DISTRIBUCION VOLUMEN X CRITERIO (kg ó litros).T.Alimentos TOTAL INGEN EL ESTABLECIMIENTO</v>
      </c>
      <c r="B340" s="23">
        <v>0</v>
      </c>
      <c r="C340" s="23">
        <v>0</v>
      </c>
      <c r="D340" s="23" t="s">
        <v>126</v>
      </c>
      <c r="E340" s="56">
        <v>53.606347900676219</v>
      </c>
      <c r="F340" s="56">
        <v>63.337294586073277</v>
      </c>
      <c r="G340" s="56">
        <v>58.456381491452866</v>
      </c>
      <c r="H340" s="56">
        <v>56.363901323688047</v>
      </c>
      <c r="I340" s="56">
        <v>60.70025001209671</v>
      </c>
      <c r="J340" s="56">
        <v>64.777767936708855</v>
      </c>
      <c r="K340" s="56">
        <v>61.248856065034133</v>
      </c>
      <c r="L340" s="56">
        <v>62.458642131591027</v>
      </c>
      <c r="M340" s="90">
        <v>63.986347184529791</v>
      </c>
    </row>
    <row r="341" spans="1:13" x14ac:dyDescent="0.35">
      <c r="A341" s="23" t="str">
        <f>B279&amp;C325&amp;D341</f>
        <v>DISTRIBUCION VOLUMEN X CRITERIO (kg ó litros).T.Alimentos TOTAL INGEN EL TRABAJO</v>
      </c>
      <c r="B341" s="23">
        <v>0</v>
      </c>
      <c r="C341" s="23">
        <v>0</v>
      </c>
      <c r="D341" s="24" t="s">
        <v>127</v>
      </c>
      <c r="E341" s="24">
        <v>3.7038461472750415</v>
      </c>
      <c r="F341" s="24">
        <v>2.0830150056782557</v>
      </c>
      <c r="G341" s="24">
        <v>3.387894631677498</v>
      </c>
      <c r="H341" s="24">
        <v>3.6233838224074626</v>
      </c>
      <c r="I341" s="24">
        <v>3.3170934280274045</v>
      </c>
      <c r="J341" s="24">
        <v>2.8403042774898601</v>
      </c>
      <c r="K341" s="24">
        <v>2.3004841722195661</v>
      </c>
      <c r="L341" s="24">
        <v>2.7482427540324532</v>
      </c>
      <c r="M341" s="90">
        <v>2.6734118626502945</v>
      </c>
    </row>
    <row r="342" spans="1:13" x14ac:dyDescent="0.35">
      <c r="A342" s="23" t="str">
        <f>B279&amp;C325&amp;D342</f>
        <v>DISTRIBUCION VOLUMEN X CRITERIO (kg ó litros).T.Alimentos TOTAL INGEN COLEGIO/INSTITUTO/UNIV.</v>
      </c>
      <c r="B342" s="23">
        <v>0</v>
      </c>
      <c r="C342" s="23">
        <v>0</v>
      </c>
      <c r="D342" s="23" t="s">
        <v>128</v>
      </c>
      <c r="E342" s="56">
        <v>0.17632322457332547</v>
      </c>
      <c r="F342" s="56">
        <v>8.8717247888526543E-2</v>
      </c>
      <c r="G342" s="56">
        <v>0.33994008182722346</v>
      </c>
      <c r="H342" s="56">
        <v>0.55187070051283493</v>
      </c>
      <c r="I342" s="56">
        <v>0.49905389915052384</v>
      </c>
      <c r="J342" s="56">
        <v>0.1180238467255432</v>
      </c>
      <c r="K342" s="56">
        <v>0.12004895328008801</v>
      </c>
      <c r="L342" s="56">
        <v>0.20412959791165233</v>
      </c>
      <c r="M342" s="90">
        <v>0.13829865525983678</v>
      </c>
    </row>
    <row r="343" spans="1:13" x14ac:dyDescent="0.35">
      <c r="A343" s="23" t="str">
        <f>B279&amp;C325&amp;D343</f>
        <v>DISTRIBUCION VOLUMEN X CRITERIO (kg ó litros).T.Alimentos TOTAL INGEN MI CASA</v>
      </c>
      <c r="B343" s="23">
        <v>0</v>
      </c>
      <c r="C343" s="23">
        <v>0</v>
      </c>
      <c r="D343" s="24" t="s">
        <v>129</v>
      </c>
      <c r="E343" s="24">
        <v>30.397352331018535</v>
      </c>
      <c r="F343" s="24">
        <v>24.592898103493248</v>
      </c>
      <c r="G343" s="24">
        <v>26.040986028639651</v>
      </c>
      <c r="H343" s="24">
        <v>30.490795376500007</v>
      </c>
      <c r="I343" s="24">
        <v>25.407074293887916</v>
      </c>
      <c r="J343" s="24">
        <v>21.228845695315062</v>
      </c>
      <c r="K343" s="24">
        <v>25.149012263569904</v>
      </c>
      <c r="L343" s="24">
        <v>24.163686782187924</v>
      </c>
      <c r="M343" s="90">
        <v>23.538185632005472</v>
      </c>
    </row>
    <row r="344" spans="1:13" x14ac:dyDescent="0.35">
      <c r="A344" s="23" t="str">
        <f>B279&amp;C325&amp;D344</f>
        <v>DISTRIBUCION VOLUMEN X CRITERIO (kg ó litros).T.Alimentos TOTAL INGEN M.TRANSP.(AVION,TREN,AUTOC,E</v>
      </c>
      <c r="B344" s="23">
        <v>0</v>
      </c>
      <c r="C344" s="23">
        <v>0</v>
      </c>
      <c r="D344" s="23" t="s">
        <v>130</v>
      </c>
      <c r="E344" s="56">
        <v>0.21606312254661225</v>
      </c>
      <c r="F344" s="56">
        <v>0.28638426034001518</v>
      </c>
      <c r="G344" s="56">
        <v>0.36896735785329732</v>
      </c>
      <c r="H344" s="56">
        <v>0.22916702205600875</v>
      </c>
      <c r="I344" s="56">
        <v>0.1493556283288287</v>
      </c>
      <c r="J344" s="56">
        <v>0.18179166777492481</v>
      </c>
      <c r="K344" s="56">
        <v>0.23631395262142374</v>
      </c>
      <c r="L344" s="56">
        <v>0.16710329147634181</v>
      </c>
      <c r="M344" s="90">
        <v>6.4019414580842857E-2</v>
      </c>
    </row>
    <row r="345" spans="1:13" x14ac:dyDescent="0.35">
      <c r="A345" s="23" t="str">
        <f>B279&amp;C325&amp;D345</f>
        <v>DISTRIBUCION VOLUMEN X CRITERIO (kg ó litros).T.Alimentos TOTAL INGEN OTRO LUGAR</v>
      </c>
      <c r="B345" s="23">
        <v>0</v>
      </c>
      <c r="C345" s="23">
        <v>0</v>
      </c>
      <c r="D345" s="24" t="s">
        <v>131</v>
      </c>
      <c r="E345" s="24">
        <v>1.421663185125988</v>
      </c>
      <c r="F345" s="24">
        <v>1.198318146933246</v>
      </c>
      <c r="G345" s="24">
        <v>1.4976403204032998</v>
      </c>
      <c r="H345" s="24">
        <v>1.7154096727608175</v>
      </c>
      <c r="I345" s="24">
        <v>1.7984533821117852</v>
      </c>
      <c r="J345" s="24">
        <v>1.7402892336915585</v>
      </c>
      <c r="K345" s="24">
        <v>1.5630973501973955</v>
      </c>
      <c r="L345" s="24">
        <v>1.708403709145168</v>
      </c>
      <c r="M345" s="90">
        <v>2.0038246007949829</v>
      </c>
    </row>
    <row r="346" spans="1:13" x14ac:dyDescent="0.35">
      <c r="A346" s="23" t="str">
        <f>B279&amp;C325&amp;D346</f>
        <v>DISTRIBUCION VOLUMEN X CRITERIO (kg ó litros).T.Alimentos TOTAL INGDESAYUNO</v>
      </c>
      <c r="B346" s="23">
        <v>0</v>
      </c>
      <c r="C346" s="23">
        <v>0</v>
      </c>
      <c r="D346" s="23" t="s">
        <v>132</v>
      </c>
      <c r="E346" s="56">
        <v>9.1172545147647757</v>
      </c>
      <c r="F346" s="56">
        <v>7.9929655367552641</v>
      </c>
      <c r="G346" s="56">
        <v>8.779481963397803</v>
      </c>
      <c r="H346" s="56">
        <v>8.9189946226502705</v>
      </c>
      <c r="I346" s="56">
        <v>7.6477437787648386</v>
      </c>
      <c r="J346" s="56">
        <v>7.727000778264709</v>
      </c>
      <c r="K346" s="56">
        <v>8.266221894186204</v>
      </c>
      <c r="L346" s="56">
        <v>8.8509786280477112</v>
      </c>
      <c r="M346" s="90">
        <v>8.6474474186253065</v>
      </c>
    </row>
    <row r="347" spans="1:13" x14ac:dyDescent="0.35">
      <c r="A347" s="23" t="str">
        <f>B279&amp;C325&amp;D347</f>
        <v>DISTRIBUCION VOLUMEN X CRITERIO (kg ó litros).T.Alimentos TOTAL INGAPERITIVO/ANTES DE COMER</v>
      </c>
      <c r="B347" s="23">
        <v>0</v>
      </c>
      <c r="C347" s="23">
        <v>0</v>
      </c>
      <c r="D347" s="24" t="s">
        <v>133</v>
      </c>
      <c r="E347" s="24">
        <v>3.5423361828792279</v>
      </c>
      <c r="F347" s="24">
        <v>3.2802709078317491</v>
      </c>
      <c r="G347" s="24">
        <v>3.5895213188068884</v>
      </c>
      <c r="H347" s="24">
        <v>3.4651049948493577</v>
      </c>
      <c r="I347" s="24">
        <v>3.3888046312243936</v>
      </c>
      <c r="J347" s="24">
        <v>3.3098781165794309</v>
      </c>
      <c r="K347" s="24">
        <v>3.2914252252756451</v>
      </c>
      <c r="L347" s="24">
        <v>3.2763090698677164</v>
      </c>
      <c r="M347" s="90">
        <v>3.8285645685785905</v>
      </c>
    </row>
    <row r="348" spans="1:13" x14ac:dyDescent="0.35">
      <c r="A348" s="23" t="str">
        <f>B279&amp;C325&amp;D348</f>
        <v>DISTRIBUCION VOLUMEN X CRITERIO (kg ó litros).T.Alimentos TOTAL INGCOMIDA</v>
      </c>
      <c r="B348" s="23">
        <v>0</v>
      </c>
      <c r="C348" s="23">
        <v>0</v>
      </c>
      <c r="D348" s="23" t="s">
        <v>134</v>
      </c>
      <c r="E348" s="56">
        <v>53.758367515917904</v>
      </c>
      <c r="F348" s="56">
        <v>49.111256544689901</v>
      </c>
      <c r="G348" s="56">
        <v>49.461655889064872</v>
      </c>
      <c r="H348" s="56">
        <v>51.702113320112787</v>
      </c>
      <c r="I348" s="56">
        <v>50.791161203365895</v>
      </c>
      <c r="J348" s="56">
        <v>46.731382654651512</v>
      </c>
      <c r="K348" s="56">
        <v>50.690385749059296</v>
      </c>
      <c r="L348" s="56">
        <v>50.469711206552724</v>
      </c>
      <c r="M348" s="90">
        <v>50.130878381103564</v>
      </c>
    </row>
    <row r="349" spans="1:13" x14ac:dyDescent="0.35">
      <c r="A349" s="23" t="str">
        <f>B279&amp;C325&amp;D349</f>
        <v>DISTRIBUCION VOLUMEN X CRITERIO (kg ó litros).T.Alimentos TOTAL INGTARDE/MERIENDA</v>
      </c>
      <c r="B349" s="23">
        <v>0</v>
      </c>
      <c r="C349" s="23">
        <v>0</v>
      </c>
      <c r="D349" s="24" t="s">
        <v>135</v>
      </c>
      <c r="E349" s="24">
        <v>5.7677304008680288</v>
      </c>
      <c r="F349" s="24">
        <v>4.6418136661647988</v>
      </c>
      <c r="G349" s="24">
        <v>4.4670395859594647</v>
      </c>
      <c r="H349" s="24">
        <v>4.0472331453617043</v>
      </c>
      <c r="I349" s="24">
        <v>5.0035054274657353</v>
      </c>
      <c r="J349" s="24">
        <v>4.8904662897942073</v>
      </c>
      <c r="K349" s="24">
        <v>4.3624300783649614</v>
      </c>
      <c r="L349" s="24">
        <v>5.1166805182477972</v>
      </c>
      <c r="M349" s="90">
        <v>4.6521905627400839</v>
      </c>
    </row>
    <row r="350" spans="1:13" x14ac:dyDescent="0.35">
      <c r="A350" s="23" t="str">
        <f>B279&amp;C325&amp;D350</f>
        <v>DISTRIBUCION VOLUMEN X CRITERIO (kg ó litros).T.Alimentos TOTAL INGANTES DE CENAR</v>
      </c>
      <c r="B350" s="23">
        <v>0</v>
      </c>
      <c r="C350" s="23">
        <v>0</v>
      </c>
      <c r="D350" s="23" t="s">
        <v>136</v>
      </c>
      <c r="E350" s="56">
        <v>1.8382808307001859</v>
      </c>
      <c r="F350" s="56">
        <v>1.2841985619934433</v>
      </c>
      <c r="G350" s="56">
        <v>1.2593564339870091</v>
      </c>
      <c r="H350" s="56">
        <v>1.036325938809963</v>
      </c>
      <c r="I350" s="56">
        <v>1.2828577508228565</v>
      </c>
      <c r="J350" s="56">
        <v>1.6566738180022516</v>
      </c>
      <c r="K350" s="56">
        <v>1.2081933830557354</v>
      </c>
      <c r="L350" s="56">
        <v>1.4882603304808628</v>
      </c>
      <c r="M350" s="90">
        <v>1.1267638955723456</v>
      </c>
    </row>
    <row r="351" spans="1:13" x14ac:dyDescent="0.35">
      <c r="A351" s="23" t="str">
        <f>B279&amp;C325&amp;D351</f>
        <v>DISTRIBUCION VOLUMEN X CRITERIO (kg ó litros).T.Alimentos TOTAL INGCENA</v>
      </c>
      <c r="B351" s="23">
        <v>0</v>
      </c>
      <c r="C351" s="23">
        <v>0</v>
      </c>
      <c r="D351" s="24" t="s">
        <v>137</v>
      </c>
      <c r="E351" s="24">
        <v>24.23378421921911</v>
      </c>
      <c r="F351" s="24">
        <v>31.894965312132545</v>
      </c>
      <c r="G351" s="24">
        <v>30.942557797625902</v>
      </c>
      <c r="H351" s="24">
        <v>29.267740406023492</v>
      </c>
      <c r="I351" s="24">
        <v>29.94515882458904</v>
      </c>
      <c r="J351" s="24">
        <v>33.282787946859209</v>
      </c>
      <c r="K351" s="24">
        <v>30.260133228390838</v>
      </c>
      <c r="L351" s="24">
        <v>29.314549955482704</v>
      </c>
      <c r="M351" s="90">
        <v>29.932383969265718</v>
      </c>
    </row>
    <row r="352" spans="1:13" x14ac:dyDescent="0.35">
      <c r="A352" s="23" t="str">
        <f>B279&amp;C325&amp;D352</f>
        <v>DISTRIBUCION VOLUMEN X CRITERIO (kg ó litros).T.Alimentos TOTAL INGDESPUES DE LA CENA</v>
      </c>
      <c r="B352" s="23">
        <v>0</v>
      </c>
      <c r="C352" s="23">
        <v>0</v>
      </c>
      <c r="D352" s="23" t="s">
        <v>138</v>
      </c>
      <c r="E352" s="56">
        <v>0.2500751338177768</v>
      </c>
      <c r="F352" s="56">
        <v>0.6794260416316017</v>
      </c>
      <c r="G352" s="56">
        <v>0.39882700141157612</v>
      </c>
      <c r="H352" s="56">
        <v>0.4007835280906466</v>
      </c>
      <c r="I352" s="56">
        <v>0.34440128709912188</v>
      </c>
      <c r="J352" s="56">
        <v>0.97739225989827561</v>
      </c>
      <c r="K352" s="56">
        <v>0.42668606195415021</v>
      </c>
      <c r="L352" s="56">
        <v>0.39791956411881813</v>
      </c>
      <c r="M352" s="90">
        <v>0.34175993296216156</v>
      </c>
    </row>
    <row r="353" spans="1:13" x14ac:dyDescent="0.35">
      <c r="A353" s="23" t="str">
        <f>B279&amp;C325&amp;D353</f>
        <v>DISTRIBUCION VOLUMEN X CRITERIO (kg ó litros).T.Alimentos TOTAL INGDURANTE EL DIA</v>
      </c>
      <c r="B353" s="23">
        <v>0</v>
      </c>
      <c r="C353" s="23">
        <v>0</v>
      </c>
      <c r="D353" s="24" t="s">
        <v>139</v>
      </c>
      <c r="E353" s="24">
        <v>1.4921727470501656</v>
      </c>
      <c r="F353" s="24">
        <v>1.1151068520580789</v>
      </c>
      <c r="G353" s="24">
        <v>1.1015603392215969</v>
      </c>
      <c r="H353" s="24">
        <v>1.1617015835038154</v>
      </c>
      <c r="I353" s="24">
        <v>1.5963685548183066</v>
      </c>
      <c r="J353" s="24">
        <v>1.4244207841534708</v>
      </c>
      <c r="K353" s="24">
        <v>1.4945252072173298</v>
      </c>
      <c r="L353" s="24">
        <v>1.085593068707339</v>
      </c>
      <c r="M353" s="90">
        <v>1.340008742577715</v>
      </c>
    </row>
    <row r="354" spans="1:13" x14ac:dyDescent="0.35">
      <c r="A354" s="23" t="str">
        <f>B279&amp;C325&amp;D354</f>
        <v>DISTRIBUCION VOLUMEN X CRITERIO (kg ó litros).T.Alimentos TOTAL INGCON AMIGOS</v>
      </c>
      <c r="B354" s="23">
        <v>0</v>
      </c>
      <c r="C354" s="23">
        <v>0</v>
      </c>
      <c r="D354" s="23" t="s">
        <v>140</v>
      </c>
      <c r="E354" s="56">
        <v>17.629540261044333</v>
      </c>
      <c r="F354" s="56">
        <v>18.302725256338583</v>
      </c>
      <c r="G354" s="56">
        <v>18.670236334185677</v>
      </c>
      <c r="H354" s="56">
        <v>16.10163196409459</v>
      </c>
      <c r="I354" s="56">
        <v>18.227758449942684</v>
      </c>
      <c r="J354" s="56">
        <v>18.659600788536824</v>
      </c>
      <c r="K354" s="56">
        <v>20.317807755769643</v>
      </c>
      <c r="L354" s="56">
        <v>20.709787782335003</v>
      </c>
      <c r="M354" s="90">
        <v>19.199178485463467</v>
      </c>
    </row>
    <row r="355" spans="1:13" x14ac:dyDescent="0.35">
      <c r="A355" s="23" t="str">
        <f>B279&amp;C325&amp;D355</f>
        <v>DISTRIBUCION VOLUMEN X CRITERIO (kg ó litros).T.Alimentos TOTAL INGCON CLIENTES</v>
      </c>
      <c r="B355" s="23">
        <v>0</v>
      </c>
      <c r="C355" s="23">
        <v>0</v>
      </c>
      <c r="D355" s="24" t="s">
        <v>141</v>
      </c>
      <c r="E355" s="24">
        <v>0.5607061717895061</v>
      </c>
      <c r="F355" s="24">
        <v>0.31173425406753874</v>
      </c>
      <c r="G355" s="24">
        <v>0.26018364943312167</v>
      </c>
      <c r="H355" s="24">
        <v>0.15092882926868767</v>
      </c>
      <c r="I355" s="24">
        <v>9.3242208409458682E-2</v>
      </c>
      <c r="J355" s="24">
        <v>0.27041219428964564</v>
      </c>
      <c r="K355" s="24">
        <v>0.18956994945873201</v>
      </c>
      <c r="L355" s="24">
        <v>0.15864561496377586</v>
      </c>
      <c r="M355" s="90">
        <v>0.20617893683710833</v>
      </c>
    </row>
    <row r="356" spans="1:13" x14ac:dyDescent="0.35">
      <c r="A356" s="23" t="str">
        <f>B279&amp;C325&amp;D356</f>
        <v>DISTRIBUCION VOLUMEN X CRITERIO (kg ó litros).T.Alimentos TOTAL INGCON COMPAÑEROS DE TRABAJO</v>
      </c>
      <c r="B356" s="23">
        <v>0</v>
      </c>
      <c r="C356" s="23">
        <v>0</v>
      </c>
      <c r="D356" s="23" t="s">
        <v>142</v>
      </c>
      <c r="E356" s="56">
        <v>3.1533555482961289</v>
      </c>
      <c r="F356" s="56">
        <v>2.4275623503411623</v>
      </c>
      <c r="G356" s="56">
        <v>4.4088724377588671</v>
      </c>
      <c r="H356" s="56">
        <v>4.2314637178922956</v>
      </c>
      <c r="I356" s="56">
        <v>4.2249019712205476</v>
      </c>
      <c r="J356" s="56">
        <v>3.2195297988980709</v>
      </c>
      <c r="K356" s="56">
        <v>4.1770374396918832</v>
      </c>
      <c r="L356" s="56">
        <v>3.7005818446817553</v>
      </c>
      <c r="M356" s="90">
        <v>3.7338656002326074</v>
      </c>
    </row>
    <row r="357" spans="1:13" x14ac:dyDescent="0.35">
      <c r="A357" s="23" t="str">
        <f>B279&amp;C325&amp;D357</f>
        <v>DISTRIBUCION VOLUMEN X CRITERIO (kg ó litros).T.Alimentos TOTAL INGCON COMPAÑEROS DE CLASE</v>
      </c>
      <c r="B357" s="23">
        <v>0</v>
      </c>
      <c r="C357" s="23">
        <v>0</v>
      </c>
      <c r="D357" s="24" t="s">
        <v>143</v>
      </c>
      <c r="E357" s="24">
        <v>0.18511605795797031</v>
      </c>
      <c r="F357" s="24">
        <v>0.22631640457320584</v>
      </c>
      <c r="G357" s="24">
        <v>0.26676038049245038</v>
      </c>
      <c r="H357" s="24">
        <v>0.23579472762896456</v>
      </c>
      <c r="I357" s="24">
        <v>0.25470317137469439</v>
      </c>
      <c r="J357" s="24">
        <v>0.34719674207583168</v>
      </c>
      <c r="K357" s="24">
        <v>0.38567295005918478</v>
      </c>
      <c r="L357" s="24">
        <v>0.55783631184910354</v>
      </c>
      <c r="M357" s="90">
        <v>0.28119601446733816</v>
      </c>
    </row>
    <row r="358" spans="1:13" x14ac:dyDescent="0.35">
      <c r="A358" s="23" t="str">
        <f>B279&amp;C325&amp;D358</f>
        <v>DISTRIBUCION VOLUMEN X CRITERIO (kg ó litros).T.Alimentos TOTAL INGCON FAMILIA</v>
      </c>
      <c r="B358" s="23">
        <v>0</v>
      </c>
      <c r="C358" s="23">
        <v>0</v>
      </c>
      <c r="D358" s="23" t="s">
        <v>144</v>
      </c>
      <c r="E358" s="56">
        <v>45.324765666309247</v>
      </c>
      <c r="F358" s="56">
        <v>47.794618387355463</v>
      </c>
      <c r="G358" s="56">
        <v>42.840287535421041</v>
      </c>
      <c r="H358" s="56">
        <v>45.692219196375646</v>
      </c>
      <c r="I358" s="56">
        <v>45.992082568031464</v>
      </c>
      <c r="J358" s="56">
        <v>46.069782675476233</v>
      </c>
      <c r="K358" s="56">
        <v>44.228336360817735</v>
      </c>
      <c r="L358" s="56">
        <v>41.011510479554943</v>
      </c>
      <c r="M358" s="90">
        <v>41.713682795241326</v>
      </c>
    </row>
    <row r="359" spans="1:13" x14ac:dyDescent="0.35">
      <c r="A359" s="23" t="str">
        <f>B279&amp;C325&amp;D359</f>
        <v>DISTRIBUCION VOLUMEN X CRITERIO (kg ó litros).T.Alimentos TOTAL INGCON LA PAREJA</v>
      </c>
      <c r="B359" s="23">
        <v>0</v>
      </c>
      <c r="C359" s="23">
        <v>0</v>
      </c>
      <c r="D359" s="24" t="s">
        <v>145</v>
      </c>
      <c r="E359" s="24">
        <v>20.484550267510741</v>
      </c>
      <c r="F359" s="24">
        <v>21.312719569327729</v>
      </c>
      <c r="G359" s="24">
        <v>21.821372211212587</v>
      </c>
      <c r="H359" s="24">
        <v>22.452154775330229</v>
      </c>
      <c r="I359" s="24">
        <v>20.480502856020053</v>
      </c>
      <c r="J359" s="24">
        <v>20.933965687672572</v>
      </c>
      <c r="K359" s="24">
        <v>20.320771210315396</v>
      </c>
      <c r="L359" s="24">
        <v>20.743626457853001</v>
      </c>
      <c r="M359" s="90">
        <v>20.689246768643923</v>
      </c>
    </row>
    <row r="360" spans="1:13" x14ac:dyDescent="0.35">
      <c r="A360" s="23" t="str">
        <f>B279&amp;C325&amp;D360</f>
        <v>DISTRIBUCION VOLUMEN X CRITERIO (kg ó litros).T.Alimentos TOTAL INGESTABA SOLO/A</v>
      </c>
      <c r="B360" s="23">
        <v>0</v>
      </c>
      <c r="C360" s="23">
        <v>0</v>
      </c>
      <c r="D360" s="23" t="s">
        <v>146</v>
      </c>
      <c r="E360" s="56">
        <v>12.214418857270779</v>
      </c>
      <c r="F360" s="56">
        <v>9.2437334955196881</v>
      </c>
      <c r="G360" s="56">
        <v>11.450070278524707</v>
      </c>
      <c r="H360" s="56">
        <v>10.924085887156371</v>
      </c>
      <c r="I360" s="56">
        <v>10.100464335411564</v>
      </c>
      <c r="J360" s="56">
        <v>10.133158439626447</v>
      </c>
      <c r="K360" s="56">
        <v>9.6269459700960311</v>
      </c>
      <c r="L360" s="56">
        <v>12.338178692148</v>
      </c>
      <c r="M360" s="90">
        <v>13.540810236541528</v>
      </c>
    </row>
    <row r="361" spans="1:13" x14ac:dyDescent="0.35">
      <c r="A361" s="23" t="str">
        <f>B279&amp;C325&amp;D361</f>
        <v>DISTRIBUCION VOLUMEN X CRITERIO (kg ó litros).T.Alimentos TOTAL INGOTROS</v>
      </c>
      <c r="B361" s="23">
        <v>0</v>
      </c>
      <c r="C361" s="23">
        <v>0</v>
      </c>
      <c r="D361" s="24" t="s">
        <v>147</v>
      </c>
      <c r="E361" s="24">
        <v>0.44754838538709901</v>
      </c>
      <c r="F361" s="24">
        <v>0.38059468359588294</v>
      </c>
      <c r="G361" s="24">
        <v>0.28221829673797855</v>
      </c>
      <c r="H361" s="24">
        <v>0.21171984971820978</v>
      </c>
      <c r="I361" s="24">
        <v>0.62634683002496694</v>
      </c>
      <c r="J361" s="24">
        <v>0.36635781368000359</v>
      </c>
      <c r="K361" s="24">
        <v>0.75385839052394243</v>
      </c>
      <c r="L361" s="24">
        <v>0.77983531117569227</v>
      </c>
      <c r="M361" s="90">
        <v>0.63584051174187972</v>
      </c>
    </row>
    <row r="362" spans="1:13" x14ac:dyDescent="0.35">
      <c r="A362" s="23" t="str">
        <f>B279&amp;C325&amp;D362</f>
        <v>DISTRIBUCION VOLUMEN X CRITERIO (kg ó litros).T.Alimentos TOTAL INGESTAR TRABAJANDO</v>
      </c>
      <c r="B362" s="23">
        <v>0</v>
      </c>
      <c r="C362" s="23">
        <v>0</v>
      </c>
      <c r="D362" s="23" t="s">
        <v>148</v>
      </c>
      <c r="E362" s="56">
        <v>7.8388485873891582</v>
      </c>
      <c r="F362" s="56">
        <v>4.8638996949837194</v>
      </c>
      <c r="G362" s="56">
        <v>6.8246537880929701</v>
      </c>
      <c r="H362" s="56">
        <v>7.2506698859558183</v>
      </c>
      <c r="I362" s="56">
        <v>7.3326844863581471</v>
      </c>
      <c r="J362" s="56">
        <v>5.5335409140809508</v>
      </c>
      <c r="K362" s="56">
        <v>6.2145442581671251</v>
      </c>
      <c r="L362" s="56">
        <v>7.090867723441252</v>
      </c>
      <c r="M362" s="90">
        <v>6.6315853913522762</v>
      </c>
    </row>
    <row r="363" spans="1:13" x14ac:dyDescent="0.35">
      <c r="A363" s="23" t="str">
        <f>B279&amp;C325&amp;D363</f>
        <v>DISTRIBUCION VOLUMEN X CRITERIO (kg ó litros).T.Alimentos TOTAL INGCOMIDA DE NEGOCIOS</v>
      </c>
      <c r="B363" s="23">
        <v>0</v>
      </c>
      <c r="C363" s="23">
        <v>0</v>
      </c>
      <c r="D363" s="24" t="s">
        <v>149</v>
      </c>
      <c r="E363" s="24">
        <v>0.41630000705454079</v>
      </c>
      <c r="F363" s="24">
        <v>0.2587127104026869</v>
      </c>
      <c r="G363" s="24">
        <v>0.34838514885012722</v>
      </c>
      <c r="H363" s="24">
        <v>0.20658393663067817</v>
      </c>
      <c r="I363" s="24">
        <v>0.25996340042707572</v>
      </c>
      <c r="J363" s="24">
        <v>0.39040699683235908</v>
      </c>
      <c r="K363" s="24">
        <v>0.46466737539171488</v>
      </c>
      <c r="L363" s="24">
        <v>0.19052328154353848</v>
      </c>
      <c r="M363" s="90">
        <v>0.24924489294798441</v>
      </c>
    </row>
    <row r="364" spans="1:13" x14ac:dyDescent="0.35">
      <c r="A364" s="23" t="str">
        <f>B279&amp;C325&amp;D364</f>
        <v>DISTRIBUCION VOLUMEN X CRITERIO (kg ó litros).T.Alimentos TOTAL INGPOR PLACER/RELAX</v>
      </c>
      <c r="B364" s="23">
        <v>0</v>
      </c>
      <c r="C364" s="23">
        <v>0</v>
      </c>
      <c r="D364" s="23" t="s">
        <v>150</v>
      </c>
      <c r="E364" s="56">
        <v>17.039843510724047</v>
      </c>
      <c r="F364" s="56">
        <v>21.724832764465383</v>
      </c>
      <c r="G364" s="56">
        <v>15.604013754187807</v>
      </c>
      <c r="H364" s="56">
        <v>15.619482513665037</v>
      </c>
      <c r="I364" s="56">
        <v>17.481912792330959</v>
      </c>
      <c r="J364" s="56">
        <v>22.342534298926893</v>
      </c>
      <c r="K364" s="56">
        <v>15.01710190881127</v>
      </c>
      <c r="L364" s="56">
        <v>15.454723411510832</v>
      </c>
      <c r="M364" s="90">
        <v>17.020859309745912</v>
      </c>
    </row>
    <row r="365" spans="1:13" x14ac:dyDescent="0.35">
      <c r="A365" s="23" t="str">
        <f>B279&amp;C325&amp;D365</f>
        <v>DISTRIBUCION VOLUMEN X CRITERIO (kg ó litros).T.Alimentos TOTAL INGTENER HAMBRE/SIN PLANIFICAR</v>
      </c>
      <c r="B365" s="23">
        <v>0</v>
      </c>
      <c r="C365" s="23">
        <v>0</v>
      </c>
      <c r="D365" s="24" t="s">
        <v>151</v>
      </c>
      <c r="E365" s="24">
        <v>29.718542685691496</v>
      </c>
      <c r="F365" s="24">
        <v>28.923683394818678</v>
      </c>
      <c r="G365" s="24">
        <v>31.293535478740846</v>
      </c>
      <c r="H365" s="24">
        <v>32.530560176517177</v>
      </c>
      <c r="I365" s="24">
        <v>29.049599858175508</v>
      </c>
      <c r="J365" s="24">
        <v>28.025977430684286</v>
      </c>
      <c r="K365" s="24">
        <v>29.826599930439169</v>
      </c>
      <c r="L365" s="24">
        <v>28.202507960646923</v>
      </c>
      <c r="M365" s="90">
        <v>29.376110885359243</v>
      </c>
    </row>
    <row r="366" spans="1:13" x14ac:dyDescent="0.35">
      <c r="A366" s="23" t="str">
        <f>B279&amp;C325&amp;D366</f>
        <v>DISTRIBUCION VOLUMEN X CRITERIO (kg ó litros).T.Alimentos TOTAL INGESTAR DE COMPRAS</v>
      </c>
      <c r="B366" s="23">
        <v>0</v>
      </c>
      <c r="C366" s="23">
        <v>0</v>
      </c>
      <c r="D366" s="23" t="s">
        <v>152</v>
      </c>
      <c r="E366" s="56">
        <v>3.1873128400247586</v>
      </c>
      <c r="F366" s="56">
        <v>3.6849659292209402</v>
      </c>
      <c r="G366" s="56">
        <v>3.7465351585996074</v>
      </c>
      <c r="H366" s="56">
        <v>3.4985570047535814</v>
      </c>
      <c r="I366" s="56">
        <v>3.2407199337001051</v>
      </c>
      <c r="J366" s="56">
        <v>3.3562584879053414</v>
      </c>
      <c r="K366" s="56">
        <v>3.6474658037211429</v>
      </c>
      <c r="L366" s="56">
        <v>4.5572395389262024</v>
      </c>
      <c r="M366" s="90">
        <v>2.5648562990453931</v>
      </c>
    </row>
    <row r="367" spans="1:13" x14ac:dyDescent="0.35">
      <c r="A367" s="23" t="str">
        <f>B279&amp;C325&amp;D367</f>
        <v>DISTRIBUCION VOLUMEN X CRITERIO (kg ó litros).T.Alimentos TOTAL INGNO COCINAR EN CASA</v>
      </c>
      <c r="B367" s="23">
        <v>0</v>
      </c>
      <c r="C367" s="23">
        <v>0</v>
      </c>
      <c r="D367" s="24" t="s">
        <v>153</v>
      </c>
      <c r="E367" s="24">
        <v>13.46055400112405</v>
      </c>
      <c r="F367" s="24">
        <v>12.234922164411474</v>
      </c>
      <c r="G367" s="24">
        <v>13.058479286730289</v>
      </c>
      <c r="H367" s="24">
        <v>13.182087770802895</v>
      </c>
      <c r="I367" s="24">
        <v>11.461762929064029</v>
      </c>
      <c r="J367" s="24">
        <v>9.9290474747397184</v>
      </c>
      <c r="K367" s="24">
        <v>11.338633182737674</v>
      </c>
      <c r="L367" s="24">
        <v>10.630703296127598</v>
      </c>
      <c r="M367" s="90">
        <v>11.988801964432581</v>
      </c>
    </row>
    <row r="368" spans="1:13" x14ac:dyDescent="0.35">
      <c r="A368" s="23" t="str">
        <f>B279&amp;C325&amp;D368</f>
        <v>DISTRIBUCION VOLUMEN X CRITERIO (kg ó litros).T.Alimentos TOTAL INGCELEBRACION/FIESTA/SALIR TOMAR</v>
      </c>
      <c r="B368" s="23">
        <v>0</v>
      </c>
      <c r="C368" s="23">
        <v>0</v>
      </c>
      <c r="D368" s="23" t="s">
        <v>154</v>
      </c>
      <c r="E368" s="56">
        <v>22.752853111375302</v>
      </c>
      <c r="F368" s="56">
        <v>22.324106661687079</v>
      </c>
      <c r="G368" s="56">
        <v>23.047591695413342</v>
      </c>
      <c r="H368" s="56">
        <v>21.538960176447588</v>
      </c>
      <c r="I368" s="56">
        <v>23.956739021652758</v>
      </c>
      <c r="J368" s="56">
        <v>23.863470029405569</v>
      </c>
      <c r="K368" s="56">
        <v>26.131963109207895</v>
      </c>
      <c r="L368" s="56">
        <v>26.578357982575145</v>
      </c>
      <c r="M368" s="90">
        <v>25.77229461556071</v>
      </c>
    </row>
    <row r="369" spans="1:13" x14ac:dyDescent="0.35">
      <c r="A369" s="23" t="str">
        <f>B279&amp;C325&amp;D369</f>
        <v>DISTRIBUCION VOLUMEN X CRITERIO (kg ó litros).T.Alimentos TOTAL INGVIENDO DEPORTES</v>
      </c>
      <c r="B369" s="23">
        <v>0</v>
      </c>
      <c r="C369" s="23">
        <v>0</v>
      </c>
      <c r="D369" s="24" t="s">
        <v>155</v>
      </c>
      <c r="E369" s="24">
        <v>0.72727120807059131</v>
      </c>
      <c r="F369" s="24">
        <v>0.64607435887986486</v>
      </c>
      <c r="G369" s="24">
        <v>0.86524422992178973</v>
      </c>
      <c r="H369" s="24">
        <v>1.1257257144164443</v>
      </c>
      <c r="I369" s="24">
        <v>1.2294521501421893</v>
      </c>
      <c r="J369" s="24">
        <v>0.74503642526235858</v>
      </c>
      <c r="K369" s="24">
        <v>1.6474776455614337</v>
      </c>
      <c r="L369" s="24">
        <v>1.1938289962917843</v>
      </c>
      <c r="M369" s="90">
        <v>0.75291397605951771</v>
      </c>
    </row>
    <row r="370" spans="1:13" x14ac:dyDescent="0.35">
      <c r="A370" s="23" t="str">
        <f>B279&amp;C325&amp;D370</f>
        <v>DISTRIBUCION VOLUMEN X CRITERIO (kg ó litros).T.Alimentos TOTAL INGOTROS MOTIVOS</v>
      </c>
      <c r="B370" s="23">
        <v>0</v>
      </c>
      <c r="C370" s="23">
        <v>0</v>
      </c>
      <c r="D370" s="23" t="s">
        <v>156</v>
      </c>
      <c r="E370" s="56">
        <v>4.8584762539020803</v>
      </c>
      <c r="F370" s="56">
        <v>5.3388054634436601</v>
      </c>
      <c r="G370" s="56">
        <v>5.2115625822244427</v>
      </c>
      <c r="H370" s="56">
        <v>5.0473714626964199</v>
      </c>
      <c r="I370" s="56">
        <v>5.987168117929845</v>
      </c>
      <c r="J370" s="56">
        <v>5.8137325737043639</v>
      </c>
      <c r="K370" s="56">
        <v>5.7115485553018095</v>
      </c>
      <c r="L370" s="56">
        <v>6.1012496977828876</v>
      </c>
      <c r="M370" s="90">
        <v>5.6433307816624163</v>
      </c>
    </row>
    <row r="371" spans="1:13" x14ac:dyDescent="0.35">
      <c r="A371" s="23" t="str">
        <f>B279&amp;C371&amp;D371</f>
        <v>DISTRIBUCION VOLUMEN X CRITERIO (kg ó litros)Total BebidasT.ESPAÑA</v>
      </c>
      <c r="B371" s="23">
        <v>0</v>
      </c>
      <c r="C371" s="23" t="s">
        <v>56</v>
      </c>
      <c r="D371" s="24" t="s">
        <v>49</v>
      </c>
      <c r="E371" s="24">
        <v>100</v>
      </c>
      <c r="F371" s="24">
        <v>100</v>
      </c>
      <c r="G371" s="24">
        <v>100</v>
      </c>
      <c r="H371" s="24">
        <v>100</v>
      </c>
      <c r="I371" s="24">
        <v>100</v>
      </c>
      <c r="J371" s="24">
        <v>100</v>
      </c>
      <c r="K371" s="24">
        <v>100</v>
      </c>
      <c r="L371" s="24">
        <v>100</v>
      </c>
      <c r="M371" s="90">
        <v>100</v>
      </c>
    </row>
    <row r="372" spans="1:13" x14ac:dyDescent="0.35">
      <c r="A372" s="23" t="str">
        <f>B279&amp;C371&amp;D372</f>
        <v>DISTRIBUCION VOLUMEN X CRITERIO (kg ó litros)Total BebidasHiper+Super+Discount+G.A</v>
      </c>
      <c r="B372" s="23">
        <v>0</v>
      </c>
      <c r="C372" s="23">
        <v>0</v>
      </c>
      <c r="D372" s="23" t="s">
        <v>112</v>
      </c>
      <c r="E372" s="56">
        <v>9.9108889292957532</v>
      </c>
      <c r="F372" s="56">
        <v>10.813265592743717</v>
      </c>
      <c r="G372" s="56">
        <v>10.279995105262591</v>
      </c>
      <c r="H372" s="56">
        <v>9.1984523458398257</v>
      </c>
      <c r="I372" s="56">
        <v>10.03878211616118</v>
      </c>
      <c r="J372" s="56">
        <v>11.432670389543329</v>
      </c>
      <c r="K372" s="56">
        <v>10.544544575027963</v>
      </c>
      <c r="L372" s="56">
        <v>9.8547186595194347</v>
      </c>
      <c r="M372" s="90">
        <v>10.409212373428248</v>
      </c>
    </row>
    <row r="373" spans="1:13" x14ac:dyDescent="0.35">
      <c r="A373" s="23" t="str">
        <f>B279&amp;C371&amp;D373</f>
        <v>DISTRIBUCION VOLUMEN X CRITERIO (kg ó litros)Total BebidasRestaurantes</v>
      </c>
      <c r="B373" s="23">
        <v>0</v>
      </c>
      <c r="C373" s="23">
        <v>0</v>
      </c>
      <c r="D373" s="24" t="s">
        <v>113</v>
      </c>
      <c r="E373" s="24">
        <v>15.957022825115988</v>
      </c>
      <c r="F373" s="24">
        <v>17.146741690276418</v>
      </c>
      <c r="G373" s="24">
        <v>18.23426448633672</v>
      </c>
      <c r="H373" s="24">
        <v>16.983114448044656</v>
      </c>
      <c r="I373" s="24">
        <v>17.244148731220076</v>
      </c>
      <c r="J373" s="24">
        <v>15.672947795791019</v>
      </c>
      <c r="K373" s="24">
        <v>16.878059637895358</v>
      </c>
      <c r="L373" s="24">
        <v>16.731903960629303</v>
      </c>
      <c r="M373" s="90">
        <v>16.711491027038733</v>
      </c>
    </row>
    <row r="374" spans="1:13" x14ac:dyDescent="0.35">
      <c r="A374" s="23" t="str">
        <f>B279&amp;C371&amp;D374</f>
        <v>DISTRIBUCION VOLUMEN X CRITERIO (kg ó litros)Total BebidasRestaurantes Fast Food</v>
      </c>
      <c r="B374" s="23">
        <v>0</v>
      </c>
      <c r="C374" s="23">
        <v>0</v>
      </c>
      <c r="D374" s="23" t="s">
        <v>114</v>
      </c>
      <c r="E374" s="56">
        <v>5.1928070756784424</v>
      </c>
      <c r="F374" s="56">
        <v>4.567260324186976</v>
      </c>
      <c r="G374" s="56">
        <v>5.2797900300708305</v>
      </c>
      <c r="H374" s="56">
        <v>5.9005685191481101</v>
      </c>
      <c r="I374" s="56">
        <v>5.1754631506555553</v>
      </c>
      <c r="J374" s="56">
        <v>4.9425093531312676</v>
      </c>
      <c r="K374" s="56">
        <v>5.7376909394432722</v>
      </c>
      <c r="L374" s="56">
        <v>5.5706091661648642</v>
      </c>
      <c r="M374" s="90">
        <v>4.8702206360484643</v>
      </c>
    </row>
    <row r="375" spans="1:13" x14ac:dyDescent="0.35">
      <c r="A375" s="23" t="str">
        <f>B279&amp;C371&amp;D375</f>
        <v>DISTRIBUCION VOLUMEN X CRITERIO (kg ó litros)Total BebidasBares/Cafeterias/Cervecerias</v>
      </c>
      <c r="B375" s="23">
        <v>0</v>
      </c>
      <c r="C375" s="23">
        <v>0</v>
      </c>
      <c r="D375" s="24" t="s">
        <v>115</v>
      </c>
      <c r="E375" s="24">
        <v>51.824179482075735</v>
      </c>
      <c r="F375" s="24">
        <v>48.126209672830619</v>
      </c>
      <c r="G375" s="24">
        <v>51.078590062659813</v>
      </c>
      <c r="H375" s="24">
        <v>52.093722311240029</v>
      </c>
      <c r="I375" s="24">
        <v>51.32835993195323</v>
      </c>
      <c r="J375" s="24">
        <v>48.574202377692259</v>
      </c>
      <c r="K375" s="24">
        <v>51.716823228528561</v>
      </c>
      <c r="L375" s="24">
        <v>52.955264931518244</v>
      </c>
      <c r="M375" s="90">
        <v>51.650263101391872</v>
      </c>
    </row>
    <row r="376" spans="1:13" x14ac:dyDescent="0.35">
      <c r="A376" s="23" t="str">
        <f>B279&amp;C371&amp;D376</f>
        <v>DISTRIBUCION VOLUMEN X CRITERIO (kg ó litros)Total BebidasPanaderias/Pastelerias</v>
      </c>
      <c r="B376" s="23">
        <v>0</v>
      </c>
      <c r="C376" s="23">
        <v>0</v>
      </c>
      <c r="D376" s="23" t="s">
        <v>116</v>
      </c>
      <c r="E376" s="56">
        <v>1.2937475447225071</v>
      </c>
      <c r="F376" s="56">
        <v>0.91696457234616868</v>
      </c>
      <c r="G376" s="56">
        <v>0.94106872875855585</v>
      </c>
      <c r="H376" s="56">
        <v>1.0925854977828295</v>
      </c>
      <c r="I376" s="56">
        <v>0.85338512865275551</v>
      </c>
      <c r="J376" s="56">
        <v>0.90336850167302596</v>
      </c>
      <c r="K376" s="56">
        <v>0.92106409824749114</v>
      </c>
      <c r="L376" s="56">
        <v>1.1392873995592321</v>
      </c>
      <c r="M376" s="90">
        <v>1.0302779610094188</v>
      </c>
    </row>
    <row r="377" spans="1:13" x14ac:dyDescent="0.35">
      <c r="A377" s="23" t="str">
        <f>B279&amp;C371&amp;D377</f>
        <v>DISTRIBUCION VOLUMEN X CRITERIO (kg ó litros)Total BebidasTda.Alimentacion/Delicatesen</v>
      </c>
      <c r="B377" s="23">
        <v>0</v>
      </c>
      <c r="C377" s="23">
        <v>0</v>
      </c>
      <c r="D377" s="24" t="s">
        <v>117</v>
      </c>
      <c r="E377" s="24">
        <v>2.8297769880671635</v>
      </c>
      <c r="F377" s="24">
        <v>3.0214428822463439</v>
      </c>
      <c r="G377" s="24">
        <v>2.7368274824360195</v>
      </c>
      <c r="H377" s="24">
        <v>2.2371872937276618</v>
      </c>
      <c r="I377" s="24">
        <v>2.0295194256619165</v>
      </c>
      <c r="J377" s="24">
        <v>2.6863158443997812</v>
      </c>
      <c r="K377" s="24">
        <v>1.9702758462914958</v>
      </c>
      <c r="L377" s="24">
        <v>1.8870557372365564</v>
      </c>
      <c r="M377" s="90">
        <v>2.0346227312508596</v>
      </c>
    </row>
    <row r="378" spans="1:13" x14ac:dyDescent="0.35">
      <c r="A378" s="23" t="str">
        <f>B279&amp;C371&amp;D378</f>
        <v>DISTRIBUCION VOLUMEN X CRITERIO (kg ó litros)Total BebidasCanal Conveniencia/24h</v>
      </c>
      <c r="B378" s="23">
        <v>0</v>
      </c>
      <c r="C378" s="23">
        <v>0</v>
      </c>
      <c r="D378" s="23" t="s">
        <v>118</v>
      </c>
      <c r="E378" s="56">
        <v>2.0681897516608396</v>
      </c>
      <c r="F378" s="56">
        <v>1.8127564097227378</v>
      </c>
      <c r="G378" s="56">
        <v>1.7638104983534137</v>
      </c>
      <c r="H378" s="56">
        <v>1.8754184143654467</v>
      </c>
      <c r="I378" s="56">
        <v>1.516302230489559</v>
      </c>
      <c r="J378" s="56">
        <v>1.4923293703292528</v>
      </c>
      <c r="K378" s="56">
        <v>1.7238877887261912</v>
      </c>
      <c r="L378" s="56">
        <v>1.5415531503584883</v>
      </c>
      <c r="M378" s="90">
        <v>1.479682507005019</v>
      </c>
    </row>
    <row r="379" spans="1:13" x14ac:dyDescent="0.35">
      <c r="A379" s="23" t="str">
        <f>B279&amp;C371&amp;D379</f>
        <v>DISTRIBUCION VOLUMEN X CRITERIO (kg ó litros)Total BebidasHoteles</v>
      </c>
      <c r="B379" s="23">
        <v>0</v>
      </c>
      <c r="C379" s="23">
        <v>0</v>
      </c>
      <c r="D379" s="24" t="s">
        <v>119</v>
      </c>
      <c r="E379" s="24">
        <v>0.41756079774196481</v>
      </c>
      <c r="F379" s="24">
        <v>1.1405746201163147</v>
      </c>
      <c r="G379" s="24">
        <v>0.59292708101684999</v>
      </c>
      <c r="H379" s="24">
        <v>0.37116807950308683</v>
      </c>
      <c r="I379" s="24">
        <v>0.76148047118649531</v>
      </c>
      <c r="J379" s="24">
        <v>1.0260992291701325</v>
      </c>
      <c r="K379" s="24">
        <v>0.55504837126706641</v>
      </c>
      <c r="L379" s="24">
        <v>0.54503456192618771</v>
      </c>
      <c r="M379" s="90">
        <v>0.57734262361608113</v>
      </c>
    </row>
    <row r="380" spans="1:13" x14ac:dyDescent="0.35">
      <c r="A380" s="23" t="str">
        <f>B279&amp;C371&amp;D380</f>
        <v>DISTRIBUCION VOLUMEN X CRITERIO (kg ó litros)Total BebidasEstaciones de servicio</v>
      </c>
      <c r="B380" s="23">
        <v>0</v>
      </c>
      <c r="C380" s="23">
        <v>0</v>
      </c>
      <c r="D380" s="23" t="s">
        <v>120</v>
      </c>
      <c r="E380" s="56">
        <v>1.943174987285649</v>
      </c>
      <c r="F380" s="56">
        <v>2.1175235794224685</v>
      </c>
      <c r="G380" s="56">
        <v>1.6539561758525962</v>
      </c>
      <c r="H380" s="56">
        <v>1.5889083976720995</v>
      </c>
      <c r="I380" s="56">
        <v>1.7724773206058764</v>
      </c>
      <c r="J380" s="56">
        <v>2.091767559148392</v>
      </c>
      <c r="K380" s="56">
        <v>1.7277868743209273</v>
      </c>
      <c r="L380" s="56">
        <v>1.7494888172336458</v>
      </c>
      <c r="M380" s="90">
        <v>1.8781104979626331</v>
      </c>
    </row>
    <row r="381" spans="1:13" x14ac:dyDescent="0.35">
      <c r="A381" s="23" t="str">
        <f>B279&amp;C371&amp;D381</f>
        <v>DISTRIBUCION VOLUMEN X CRITERIO (kg ó litros)Total BebidasMaquinas dispensadoras</v>
      </c>
      <c r="B381" s="23">
        <v>0</v>
      </c>
      <c r="C381" s="23">
        <v>0</v>
      </c>
      <c r="D381" s="24" t="s">
        <v>121</v>
      </c>
      <c r="E381" s="24">
        <v>2.7806431139964607</v>
      </c>
      <c r="F381" s="24">
        <v>2.1112007158362873</v>
      </c>
      <c r="G381" s="24">
        <v>2.1568597436450605</v>
      </c>
      <c r="H381" s="24">
        <v>2.5892532575700367</v>
      </c>
      <c r="I381" s="24">
        <v>2.3867430746738134</v>
      </c>
      <c r="J381" s="24">
        <v>2.1771359300186872</v>
      </c>
      <c r="K381" s="24">
        <v>2.4209241186752708</v>
      </c>
      <c r="L381" s="24">
        <v>2.9081049066672224</v>
      </c>
      <c r="M381" s="90">
        <v>2.5808580879581831</v>
      </c>
    </row>
    <row r="382" spans="1:13" x14ac:dyDescent="0.35">
      <c r="A382" s="23" t="str">
        <f>B279&amp;C371&amp;D382</f>
        <v>DISTRIBUCION VOLUMEN X CRITERIO (kg ó litros)Total BebidasServicio en la empresa</v>
      </c>
      <c r="B382" s="23">
        <v>0</v>
      </c>
      <c r="C382" s="23">
        <v>0</v>
      </c>
      <c r="D382" s="23" t="s">
        <v>122</v>
      </c>
      <c r="E382" s="56">
        <v>1.816680294730548</v>
      </c>
      <c r="F382" s="56">
        <v>1.5714147438142594</v>
      </c>
      <c r="G382" s="56">
        <v>1.9634743343910983</v>
      </c>
      <c r="H382" s="56">
        <v>2.2578923405574884</v>
      </c>
      <c r="I382" s="56">
        <v>1.7687948432969995</v>
      </c>
      <c r="J382" s="56">
        <v>1.2305603472586322</v>
      </c>
      <c r="K382" s="56">
        <v>1.5775771447833431</v>
      </c>
      <c r="L382" s="56">
        <v>1.4600374231552833</v>
      </c>
      <c r="M382" s="90">
        <v>1.5202293353669816</v>
      </c>
    </row>
    <row r="383" spans="1:13" x14ac:dyDescent="0.35">
      <c r="A383" s="23" t="str">
        <f>B279&amp;C371&amp;D383</f>
        <v>DISTRIBUCION VOLUMEN X CRITERIO (kg ó litros)Total BebidasResto de canales</v>
      </c>
      <c r="B383" s="23">
        <v>0</v>
      </c>
      <c r="C383" s="23">
        <v>0</v>
      </c>
      <c r="D383" s="24" t="s">
        <v>123</v>
      </c>
      <c r="E383" s="24">
        <v>3.9653260830317323</v>
      </c>
      <c r="F383" s="24">
        <v>6.6546348551377825</v>
      </c>
      <c r="G383" s="24">
        <v>3.3184343374059311</v>
      </c>
      <c r="H383" s="24">
        <v>3.8117292931914162</v>
      </c>
      <c r="I383" s="24">
        <v>5.1245412634023477</v>
      </c>
      <c r="J383" s="24">
        <v>7.7701049616989355</v>
      </c>
      <c r="K383" s="24">
        <v>4.2263194157317336</v>
      </c>
      <c r="L383" s="24">
        <v>3.6569385893066602</v>
      </c>
      <c r="M383" s="90">
        <v>5.2576911450124539</v>
      </c>
    </row>
    <row r="384" spans="1:13" x14ac:dyDescent="0.35">
      <c r="A384" s="23" t="str">
        <f>B279&amp;C371&amp;D384</f>
        <v>DISTRIBUCION VOLUMEN X CRITERIO (kg ó litros)Total BebidasEN LA CALLE</v>
      </c>
      <c r="B384" s="23">
        <v>0</v>
      </c>
      <c r="C384" s="23">
        <v>0</v>
      </c>
      <c r="D384" s="23" t="s">
        <v>124</v>
      </c>
      <c r="E384" s="56">
        <v>7.5725160853346951</v>
      </c>
      <c r="F384" s="56">
        <v>7.0398923209445821</v>
      </c>
      <c r="G384" s="56">
        <v>4.0666022235254644</v>
      </c>
      <c r="H384" s="56">
        <v>4.1665133677448862</v>
      </c>
      <c r="I384" s="56">
        <v>5.7498333247684892</v>
      </c>
      <c r="J384" s="56">
        <v>6.9203551668299639</v>
      </c>
      <c r="K384" s="56">
        <v>3.7962623784404257</v>
      </c>
      <c r="L384" s="56">
        <v>3.9647358765280867</v>
      </c>
      <c r="M384" s="90">
        <v>4.7341413130406789</v>
      </c>
    </row>
    <row r="385" spans="1:13" x14ac:dyDescent="0.35">
      <c r="A385" s="23" t="str">
        <f>B279&amp;C371&amp;D385</f>
        <v>DISTRIBUCION VOLUMEN X CRITERIO (kg ó litros)Total BebidasEN CASA DE OTROS</v>
      </c>
      <c r="B385" s="23">
        <v>0</v>
      </c>
      <c r="C385" s="23">
        <v>0</v>
      </c>
      <c r="D385" s="24" t="s">
        <v>125</v>
      </c>
      <c r="E385" s="24">
        <v>4.5292180716665715</v>
      </c>
      <c r="F385" s="24">
        <v>4.5309673479128811</v>
      </c>
      <c r="G385" s="24">
        <v>6.1131698725714942</v>
      </c>
      <c r="H385" s="24">
        <v>3.6513939074141697</v>
      </c>
      <c r="I385" s="24">
        <v>3.6484798307063206</v>
      </c>
      <c r="J385" s="24">
        <v>4.7349526454698943</v>
      </c>
      <c r="K385" s="24">
        <v>5.7699858909817925</v>
      </c>
      <c r="L385" s="24">
        <v>3.9564004835693769</v>
      </c>
      <c r="M385" s="90">
        <v>4.2777554373359985</v>
      </c>
    </row>
    <row r="386" spans="1:13" x14ac:dyDescent="0.35">
      <c r="A386" s="23" t="str">
        <f>B279&amp;C371&amp;D386</f>
        <v>DISTRIBUCION VOLUMEN X CRITERIO (kg ó litros)Total BebidasEN EL ESTABLECIMIENTO</v>
      </c>
      <c r="B386" s="23">
        <v>0</v>
      </c>
      <c r="C386" s="23">
        <v>0</v>
      </c>
      <c r="D386" s="23" t="s">
        <v>126</v>
      </c>
      <c r="E386" s="56">
        <v>72.08068819108621</v>
      </c>
      <c r="F386" s="56">
        <v>75.451332468864166</v>
      </c>
      <c r="G386" s="56">
        <v>76.522217166356896</v>
      </c>
      <c r="H386" s="56">
        <v>76.554213055979574</v>
      </c>
      <c r="I386" s="56">
        <v>76.316976613535076</v>
      </c>
      <c r="J386" s="56">
        <v>74.558369516712233</v>
      </c>
      <c r="K386" s="56">
        <v>76.963593253806977</v>
      </c>
      <c r="L386" s="56">
        <v>77.729119144041988</v>
      </c>
      <c r="M386" s="90">
        <v>77.467950559236925</v>
      </c>
    </row>
    <row r="387" spans="1:13" x14ac:dyDescent="0.35">
      <c r="A387" s="23" t="str">
        <f>B279&amp;C371&amp;D387</f>
        <v>DISTRIBUCION VOLUMEN X CRITERIO (kg ó litros)Total BebidasEN EL TRABAJO</v>
      </c>
      <c r="B387" s="23">
        <v>0</v>
      </c>
      <c r="C387" s="23">
        <v>0</v>
      </c>
      <c r="D387" s="24" t="s">
        <v>127</v>
      </c>
      <c r="E387" s="24">
        <v>9.1805310317395428</v>
      </c>
      <c r="F387" s="24">
        <v>7.5464371550104463</v>
      </c>
      <c r="G387" s="24">
        <v>7.9187802280996369</v>
      </c>
      <c r="H387" s="24">
        <v>9.0459333058772096</v>
      </c>
      <c r="I387" s="24">
        <v>8.6276798454651562</v>
      </c>
      <c r="J387" s="24">
        <v>7.6199818515896123</v>
      </c>
      <c r="K387" s="24">
        <v>8.2232323954342483</v>
      </c>
      <c r="L387" s="24">
        <v>9.0901796302510647</v>
      </c>
      <c r="M387" s="90">
        <v>8.004140353514865</v>
      </c>
    </row>
    <row r="388" spans="1:13" x14ac:dyDescent="0.35">
      <c r="A388" s="23" t="str">
        <f>B279&amp;C371&amp;D388</f>
        <v>DISTRIBUCION VOLUMEN X CRITERIO (kg ó litros)Total BebidasEN COLEGIO/INSTITUTO/UNIV.</v>
      </c>
      <c r="B388" s="23">
        <v>0</v>
      </c>
      <c r="C388" s="23">
        <v>0</v>
      </c>
      <c r="D388" s="23" t="s">
        <v>128</v>
      </c>
      <c r="E388" s="56">
        <v>0.15265118561460903</v>
      </c>
      <c r="F388" s="56">
        <v>0.14653878960785974</v>
      </c>
      <c r="G388" s="56">
        <v>0.19012915440154377</v>
      </c>
      <c r="H388" s="56">
        <v>0.7089738951425717</v>
      </c>
      <c r="I388" s="56">
        <v>0.49601305402570711</v>
      </c>
      <c r="J388" s="56">
        <v>0.20927810519326245</v>
      </c>
      <c r="K388" s="56">
        <v>0.24437079425142105</v>
      </c>
      <c r="L388" s="56">
        <v>0.15188977533490028</v>
      </c>
      <c r="M388" s="90">
        <v>0.1871129282653311</v>
      </c>
    </row>
    <row r="389" spans="1:13" x14ac:dyDescent="0.35">
      <c r="A389" s="23" t="str">
        <f>B279&amp;C371&amp;D389</f>
        <v>DISTRIBUCION VOLUMEN X CRITERIO (kg ó litros)Total BebidasEN MI CASA</v>
      </c>
      <c r="B389" s="23">
        <v>0</v>
      </c>
      <c r="C389" s="23">
        <v>0</v>
      </c>
      <c r="D389" s="24" t="s">
        <v>129</v>
      </c>
      <c r="E389" s="24">
        <v>3.9029296557395288</v>
      </c>
      <c r="F389" s="24">
        <v>2.6849764733775134</v>
      </c>
      <c r="G389" s="24">
        <v>3.1600224168438973</v>
      </c>
      <c r="H389" s="24">
        <v>3.3487684368285939</v>
      </c>
      <c r="I389" s="24">
        <v>2.2615579959976535</v>
      </c>
      <c r="J389" s="24">
        <v>1.9957167561060165</v>
      </c>
      <c r="K389" s="24">
        <v>2.6518030393105256</v>
      </c>
      <c r="L389" s="24">
        <v>2.5603119404265797</v>
      </c>
      <c r="M389" s="90">
        <v>2.665068604403833</v>
      </c>
    </row>
    <row r="390" spans="1:13" x14ac:dyDescent="0.35">
      <c r="A390" s="23" t="str">
        <f>B279&amp;C371&amp;D390</f>
        <v>DISTRIBUCION VOLUMEN X CRITERIO (kg ó litros)Total BebidasEN M.TRANSP.(AVION,TREN,AUTOC,E</v>
      </c>
      <c r="B390" s="23">
        <v>0</v>
      </c>
      <c r="C390" s="23">
        <v>0</v>
      </c>
      <c r="D390" s="23" t="s">
        <v>130</v>
      </c>
      <c r="E390" s="56">
        <v>0.46487857291250501</v>
      </c>
      <c r="F390" s="56">
        <v>0.60912431211752782</v>
      </c>
      <c r="G390" s="56">
        <v>0.3217853621664023</v>
      </c>
      <c r="H390" s="56">
        <v>0.36562261021096426</v>
      </c>
      <c r="I390" s="56">
        <v>0.23315450111816446</v>
      </c>
      <c r="J390" s="56">
        <v>0.36873992913261849</v>
      </c>
      <c r="K390" s="56">
        <v>0.30173882469148111</v>
      </c>
      <c r="L390" s="56">
        <v>0.14990233722654955</v>
      </c>
      <c r="M390" s="90">
        <v>5.2609880554870467E-2</v>
      </c>
    </row>
    <row r="391" spans="1:13" x14ac:dyDescent="0.35">
      <c r="A391" s="23" t="str">
        <f>B279&amp;C371&amp;D391</f>
        <v>DISTRIBUCION VOLUMEN X CRITERIO (kg ó litros)Total BebidasEN OTRO LUGAR</v>
      </c>
      <c r="B391" s="23">
        <v>0</v>
      </c>
      <c r="C391" s="23">
        <v>0</v>
      </c>
      <c r="D391" s="24" t="s">
        <v>131</v>
      </c>
      <c r="E391" s="24">
        <v>2.1165891360152558</v>
      </c>
      <c r="F391" s="24">
        <v>1.9907210519633469</v>
      </c>
      <c r="G391" s="24">
        <v>1.7072954710346957</v>
      </c>
      <c r="H391" s="24">
        <v>2.1585801292100708</v>
      </c>
      <c r="I391" s="24">
        <v>2.6663009024265723</v>
      </c>
      <c r="J391" s="24">
        <v>3.5926170704615066</v>
      </c>
      <c r="K391" s="24">
        <v>2.0490162248271013</v>
      </c>
      <c r="L391" s="24">
        <v>2.3974606769907987</v>
      </c>
      <c r="M391" s="90">
        <v>2.6112205251180858</v>
      </c>
    </row>
    <row r="392" spans="1:13" x14ac:dyDescent="0.35">
      <c r="A392" s="23" t="str">
        <f>B279&amp;C371&amp;D392</f>
        <v>DISTRIBUCION VOLUMEN X CRITERIO (kg ó litros)Total BebidasDESAYUNO</v>
      </c>
      <c r="B392" s="23">
        <v>0</v>
      </c>
      <c r="C392" s="23">
        <v>0</v>
      </c>
      <c r="D392" s="23" t="s">
        <v>132</v>
      </c>
      <c r="E392" s="56">
        <v>12.501122392971444</v>
      </c>
      <c r="F392" s="56">
        <v>11.394527625243706</v>
      </c>
      <c r="G392" s="56">
        <v>13.357127438044577</v>
      </c>
      <c r="H392" s="56">
        <v>14.374421624305425</v>
      </c>
      <c r="I392" s="56">
        <v>11.861320371138548</v>
      </c>
      <c r="J392" s="56">
        <v>11.50808467007657</v>
      </c>
      <c r="K392" s="56">
        <v>13.462970744042909</v>
      </c>
      <c r="L392" s="56">
        <v>14.85438744409959</v>
      </c>
      <c r="M392" s="90">
        <v>13.219000622664684</v>
      </c>
    </row>
    <row r="393" spans="1:13" x14ac:dyDescent="0.35">
      <c r="A393" s="23" t="str">
        <f>B279&amp;C371&amp;D393</f>
        <v>DISTRIBUCION VOLUMEN X CRITERIO (kg ó litros)Total BebidasAPERITIVO/ANTES DE COMER</v>
      </c>
      <c r="B393" s="23">
        <v>0</v>
      </c>
      <c r="C393" s="23">
        <v>0</v>
      </c>
      <c r="D393" s="24" t="s">
        <v>133</v>
      </c>
      <c r="E393" s="24">
        <v>19.32502228198512</v>
      </c>
      <c r="F393" s="24">
        <v>16.450182661576079</v>
      </c>
      <c r="G393" s="24">
        <v>17.066822325166115</v>
      </c>
      <c r="H393" s="24">
        <v>17.167789732120468</v>
      </c>
      <c r="I393" s="24">
        <v>16.947009829325957</v>
      </c>
      <c r="J393" s="24">
        <v>15.438337638606109</v>
      </c>
      <c r="K393" s="24">
        <v>16.275794672299789</v>
      </c>
      <c r="L393" s="24">
        <v>16.083779845604905</v>
      </c>
      <c r="M393" s="90">
        <v>15.868651712971776</v>
      </c>
    </row>
    <row r="394" spans="1:13" x14ac:dyDescent="0.35">
      <c r="A394" s="23" t="str">
        <f>B279&amp;C371&amp;D394</f>
        <v>DISTRIBUCION VOLUMEN X CRITERIO (kg ó litros)Total BebidasCOMIDA</v>
      </c>
      <c r="B394" s="23">
        <v>0</v>
      </c>
      <c r="C394" s="23">
        <v>0</v>
      </c>
      <c r="D394" s="23" t="s">
        <v>134</v>
      </c>
      <c r="E394" s="56">
        <v>28.698303258652221</v>
      </c>
      <c r="F394" s="56">
        <v>26.251392453163628</v>
      </c>
      <c r="G394" s="56">
        <v>29.134395584757566</v>
      </c>
      <c r="H394" s="56">
        <v>29.265130773478642</v>
      </c>
      <c r="I394" s="56">
        <v>28.217360433767286</v>
      </c>
      <c r="J394" s="56">
        <v>24.356058281474706</v>
      </c>
      <c r="K394" s="56">
        <v>29.068680921378409</v>
      </c>
      <c r="L394" s="56">
        <v>28.848660895826605</v>
      </c>
      <c r="M394" s="90">
        <v>28.67369153606208</v>
      </c>
    </row>
    <row r="395" spans="1:13" x14ac:dyDescent="0.35">
      <c r="A395" s="23" t="str">
        <f>B279&amp;C371&amp;D395</f>
        <v>DISTRIBUCION VOLUMEN X CRITERIO (kg ó litros)Total BebidasTARDE/MERIENDA</v>
      </c>
      <c r="B395" s="23">
        <v>0</v>
      </c>
      <c r="C395" s="23">
        <v>0</v>
      </c>
      <c r="D395" s="24" t="s">
        <v>135</v>
      </c>
      <c r="E395" s="24">
        <v>14.390765829330151</v>
      </c>
      <c r="F395" s="24">
        <v>12.487825713887368</v>
      </c>
      <c r="G395" s="24">
        <v>11.755309251670283</v>
      </c>
      <c r="H395" s="24">
        <v>12.770738089215989</v>
      </c>
      <c r="I395" s="24">
        <v>13.256093525692034</v>
      </c>
      <c r="J395" s="24">
        <v>12.445544380701728</v>
      </c>
      <c r="K395" s="24">
        <v>12.035049108092938</v>
      </c>
      <c r="L395" s="24">
        <v>12.42476876080136</v>
      </c>
      <c r="M395" s="90">
        <v>12.651395836905388</v>
      </c>
    </row>
    <row r="396" spans="1:13" x14ac:dyDescent="0.35">
      <c r="A396" s="23" t="str">
        <f>B279&amp;C371&amp;D396</f>
        <v>DISTRIBUCION VOLUMEN X CRITERIO (kg ó litros)Total BebidasANTES DE CENAR</v>
      </c>
      <c r="B396" s="23">
        <v>0</v>
      </c>
      <c r="C396" s="23">
        <v>0</v>
      </c>
      <c r="D396" s="23" t="s">
        <v>136</v>
      </c>
      <c r="E396" s="56">
        <v>7.8466351239400378</v>
      </c>
      <c r="F396" s="56">
        <v>7.9939305821324069</v>
      </c>
      <c r="G396" s="56">
        <v>8.1990180677531939</v>
      </c>
      <c r="H396" s="56">
        <v>7.3873352172618771</v>
      </c>
      <c r="I396" s="56">
        <v>7.5127485907552458</v>
      </c>
      <c r="J396" s="56">
        <v>7.9832813405399747</v>
      </c>
      <c r="K396" s="56">
        <v>7.9751807369961751</v>
      </c>
      <c r="L396" s="56">
        <v>7.6723356511213954</v>
      </c>
      <c r="M396" s="90">
        <v>8.0644947971169891</v>
      </c>
    </row>
    <row r="397" spans="1:13" x14ac:dyDescent="0.35">
      <c r="A397" s="23" t="str">
        <f>B279&amp;C371&amp;D397</f>
        <v>DISTRIBUCION VOLUMEN X CRITERIO (kg ó litros)Total BebidasCENA</v>
      </c>
      <c r="B397" s="23">
        <v>0</v>
      </c>
      <c r="C397" s="23">
        <v>0</v>
      </c>
      <c r="D397" s="24" t="s">
        <v>137</v>
      </c>
      <c r="E397" s="24">
        <v>9.8138407051132557</v>
      </c>
      <c r="F397" s="24">
        <v>16.250666767682663</v>
      </c>
      <c r="G397" s="24">
        <v>12.935638819565609</v>
      </c>
      <c r="H397" s="24">
        <v>10.670449124577681</v>
      </c>
      <c r="I397" s="24">
        <v>13.401812866559858</v>
      </c>
      <c r="J397" s="24">
        <v>17.476345778474244</v>
      </c>
      <c r="K397" s="24">
        <v>12.430957204652319</v>
      </c>
      <c r="L397" s="24">
        <v>12.102417255888046</v>
      </c>
      <c r="M397" s="90">
        <v>12.732164709398067</v>
      </c>
    </row>
    <row r="398" spans="1:13" x14ac:dyDescent="0.35">
      <c r="A398" s="23" t="str">
        <f>B279&amp;C371&amp;D398</f>
        <v>DISTRIBUCION VOLUMEN X CRITERIO (kg ó litros)Total BebidasDESPUES DE LA CENA</v>
      </c>
      <c r="B398" s="23">
        <v>0</v>
      </c>
      <c r="C398" s="23">
        <v>0</v>
      </c>
      <c r="D398" s="23" t="s">
        <v>138</v>
      </c>
      <c r="E398" s="56">
        <v>1.100703801449173</v>
      </c>
      <c r="F398" s="56">
        <v>2.6084671155218637</v>
      </c>
      <c r="G398" s="56">
        <v>2.2317845195309016</v>
      </c>
      <c r="H398" s="56">
        <v>2.0752112455877936</v>
      </c>
      <c r="I398" s="56">
        <v>2.1239574452034957</v>
      </c>
      <c r="J398" s="56">
        <v>3.0449964484226824</v>
      </c>
      <c r="K398" s="56">
        <v>2.1996139567118682</v>
      </c>
      <c r="L398" s="56">
        <v>1.855742378694299</v>
      </c>
      <c r="M398" s="90">
        <v>2.0915412910465845</v>
      </c>
    </row>
    <row r="399" spans="1:13" x14ac:dyDescent="0.35">
      <c r="A399" s="23" t="str">
        <f>B279&amp;C371&amp;D399</f>
        <v>DISTRIBUCION VOLUMEN X CRITERIO (kg ó litros)Total BebidasDURANTE EL DIA</v>
      </c>
      <c r="B399" s="23">
        <v>0</v>
      </c>
      <c r="C399" s="23">
        <v>0</v>
      </c>
      <c r="D399" s="24" t="s">
        <v>139</v>
      </c>
      <c r="E399" s="24">
        <v>6.323607661296367</v>
      </c>
      <c r="F399" s="24">
        <v>6.5629999478792609</v>
      </c>
      <c r="G399" s="24">
        <v>5.3199067157671323</v>
      </c>
      <c r="H399" s="24">
        <v>6.288926421106857</v>
      </c>
      <c r="I399" s="24">
        <v>6.6796941470171678</v>
      </c>
      <c r="J399" s="24">
        <v>7.7473595219885603</v>
      </c>
      <c r="K399" s="24">
        <v>6.551755326215984</v>
      </c>
      <c r="L399" s="24">
        <v>6.1579094344620255</v>
      </c>
      <c r="M399" s="90">
        <v>6.6990628513066834</v>
      </c>
    </row>
    <row r="400" spans="1:13" x14ac:dyDescent="0.35">
      <c r="A400" s="23" t="str">
        <f>B279&amp;C371&amp;D400</f>
        <v>DISTRIBUCION VOLUMEN X CRITERIO (kg ó litros)Total BebidasCON AMIGOS</v>
      </c>
      <c r="B400" s="23">
        <v>0</v>
      </c>
      <c r="C400" s="23">
        <v>0</v>
      </c>
      <c r="D400" s="23" t="s">
        <v>140</v>
      </c>
      <c r="E400" s="56">
        <v>29.835535741522705</v>
      </c>
      <c r="F400" s="56">
        <v>28.948296661134677</v>
      </c>
      <c r="G400" s="56">
        <v>31.023189051063483</v>
      </c>
      <c r="H400" s="56">
        <v>29.840370132764409</v>
      </c>
      <c r="I400" s="56">
        <v>30.330762356699093</v>
      </c>
      <c r="J400" s="56">
        <v>28.977008601204286</v>
      </c>
      <c r="K400" s="56">
        <v>30.222776774023664</v>
      </c>
      <c r="L400" s="56">
        <v>31.131880460208773</v>
      </c>
      <c r="M400" s="90">
        <v>29.484862760461478</v>
      </c>
    </row>
    <row r="401" spans="1:13" x14ac:dyDescent="0.35">
      <c r="A401" s="23" t="str">
        <f>B279&amp;C371&amp;D401</f>
        <v>DISTRIBUCION VOLUMEN X CRITERIO (kg ó litros)Total BebidasCON CLIENTES</v>
      </c>
      <c r="B401" s="23">
        <v>0</v>
      </c>
      <c r="C401" s="23">
        <v>0</v>
      </c>
      <c r="D401" s="24" t="s">
        <v>141</v>
      </c>
      <c r="E401" s="24">
        <v>0.75324276295836667</v>
      </c>
      <c r="F401" s="24">
        <v>0.49453516249538654</v>
      </c>
      <c r="G401" s="24">
        <v>0.51566588056889218</v>
      </c>
      <c r="H401" s="24">
        <v>0.51366114400063323</v>
      </c>
      <c r="I401" s="24">
        <v>0.50536937933646886</v>
      </c>
      <c r="J401" s="24">
        <v>0.37689281296127192</v>
      </c>
      <c r="K401" s="24">
        <v>0.49558429758282585</v>
      </c>
      <c r="L401" s="24">
        <v>0.45349197134900698</v>
      </c>
      <c r="M401" s="90">
        <v>0.37629013760903873</v>
      </c>
    </row>
    <row r="402" spans="1:13" x14ac:dyDescent="0.35">
      <c r="A402" s="23" t="str">
        <f>B279&amp;C371&amp;D402</f>
        <v>DISTRIBUCION VOLUMEN X CRITERIO (kg ó litros)Total BebidasCON COMPAÑEROS DE TRABAJO</v>
      </c>
      <c r="B402" s="23">
        <v>0</v>
      </c>
      <c r="C402" s="23">
        <v>0</v>
      </c>
      <c r="D402" s="23" t="s">
        <v>142</v>
      </c>
      <c r="E402" s="56">
        <v>7.1186914752486414</v>
      </c>
      <c r="F402" s="56">
        <v>5.1061686835088986</v>
      </c>
      <c r="G402" s="56">
        <v>7.2502233307740198</v>
      </c>
      <c r="H402" s="56">
        <v>7.6103935847811792</v>
      </c>
      <c r="I402" s="56">
        <v>6.5356730961538743</v>
      </c>
      <c r="J402" s="56">
        <v>6.0257100386157738</v>
      </c>
      <c r="K402" s="56">
        <v>7.9716825646283889</v>
      </c>
      <c r="L402" s="56">
        <v>8.4942054467990822</v>
      </c>
      <c r="M402" s="90">
        <v>7.3846383168354208</v>
      </c>
    </row>
    <row r="403" spans="1:13" x14ac:dyDescent="0.35">
      <c r="A403" s="23" t="str">
        <f>B279&amp;C371&amp;D403</f>
        <v>DISTRIBUCION VOLUMEN X CRITERIO (kg ó litros)Total BebidasCON COMPAÑEROS DE CLASE</v>
      </c>
      <c r="B403" s="23">
        <v>0</v>
      </c>
      <c r="C403" s="23">
        <v>0</v>
      </c>
      <c r="D403" s="24" t="s">
        <v>143</v>
      </c>
      <c r="E403" s="24">
        <v>0.41204154312576857</v>
      </c>
      <c r="F403" s="24">
        <v>0.24958069858657767</v>
      </c>
      <c r="G403" s="24">
        <v>0.37243690032260718</v>
      </c>
      <c r="H403" s="24">
        <v>0.33500935492059458</v>
      </c>
      <c r="I403" s="24">
        <v>0.33242734079531711</v>
      </c>
      <c r="J403" s="24">
        <v>0.20426288324674238</v>
      </c>
      <c r="K403" s="24">
        <v>0.42184791815994499</v>
      </c>
      <c r="L403" s="24">
        <v>0.27950494802743825</v>
      </c>
      <c r="M403" s="90">
        <v>0.30625591979896877</v>
      </c>
    </row>
    <row r="404" spans="1:13" x14ac:dyDescent="0.35">
      <c r="A404" s="23" t="str">
        <f>B279&amp;C371&amp;D404</f>
        <v>DISTRIBUCION VOLUMEN X CRITERIO (kg ó litros)Total BebidasCON FAMILIA</v>
      </c>
      <c r="B404" s="23">
        <v>0</v>
      </c>
      <c r="C404" s="23">
        <v>0</v>
      </c>
      <c r="D404" s="23" t="s">
        <v>144</v>
      </c>
      <c r="E404" s="56">
        <v>26.65479846996211</v>
      </c>
      <c r="F404" s="56">
        <v>32.149001737164461</v>
      </c>
      <c r="G404" s="56">
        <v>27.360198735769981</v>
      </c>
      <c r="H404" s="56">
        <v>25.567654274288682</v>
      </c>
      <c r="I404" s="56">
        <v>28.232865157544513</v>
      </c>
      <c r="J404" s="56">
        <v>32.588005719958659</v>
      </c>
      <c r="K404" s="56">
        <v>28.397173049104694</v>
      </c>
      <c r="L404" s="56">
        <v>25.110994375032135</v>
      </c>
      <c r="M404" s="90">
        <v>27.510193608241064</v>
      </c>
    </row>
    <row r="405" spans="1:13" x14ac:dyDescent="0.35">
      <c r="A405" s="23" t="str">
        <f>B279&amp;C371&amp;D405</f>
        <v>DISTRIBUCION VOLUMEN X CRITERIO (kg ó litros)Total BebidasCON LA PAREJA</v>
      </c>
      <c r="B405" s="23">
        <v>0</v>
      </c>
      <c r="C405" s="23">
        <v>0</v>
      </c>
      <c r="D405" s="24" t="s">
        <v>145</v>
      </c>
      <c r="E405" s="24">
        <v>15.542346807183266</v>
      </c>
      <c r="F405" s="24">
        <v>15.914588281263157</v>
      </c>
      <c r="G405" s="24">
        <v>15.356561131566515</v>
      </c>
      <c r="H405" s="24">
        <v>15.587013456577136</v>
      </c>
      <c r="I405" s="24">
        <v>15.829147688627085</v>
      </c>
      <c r="J405" s="24">
        <v>15.070538377125581</v>
      </c>
      <c r="K405" s="24">
        <v>14.808908156558989</v>
      </c>
      <c r="L405" s="24">
        <v>16.156965828351805</v>
      </c>
      <c r="M405" s="90">
        <v>16.84804266378088</v>
      </c>
    </row>
    <row r="406" spans="1:13" x14ac:dyDescent="0.35">
      <c r="A406" s="23" t="str">
        <f>B279&amp;C371&amp;D406</f>
        <v>DISTRIBUCION VOLUMEN X CRITERIO (kg ó litros)Total BebidasESTABA SOLO/A</v>
      </c>
      <c r="B406" s="23">
        <v>0</v>
      </c>
      <c r="C406" s="23">
        <v>0</v>
      </c>
      <c r="D406" s="23" t="s">
        <v>146</v>
      </c>
      <c r="E406" s="56">
        <v>19.121602516531201</v>
      </c>
      <c r="F406" s="56">
        <v>16.54929900542777</v>
      </c>
      <c r="G406" s="56">
        <v>17.60051784887504</v>
      </c>
      <c r="H406" s="56">
        <v>19.945888457527833</v>
      </c>
      <c r="I406" s="56">
        <v>17.407063560932368</v>
      </c>
      <c r="J406" s="56">
        <v>16.035653395650804</v>
      </c>
      <c r="K406" s="56">
        <v>16.893824517902225</v>
      </c>
      <c r="L406" s="56">
        <v>17.647490682828121</v>
      </c>
      <c r="M406" s="90">
        <v>17.46329959513259</v>
      </c>
    </row>
    <row r="407" spans="1:13" x14ac:dyDescent="0.35">
      <c r="A407" s="23" t="str">
        <f>B279&amp;C371&amp;D407</f>
        <v>DISTRIBUCION VOLUMEN X CRITERIO (kg ó litros)Total BebidasOTROS</v>
      </c>
      <c r="B407" s="23">
        <v>0</v>
      </c>
      <c r="C407" s="23">
        <v>0</v>
      </c>
      <c r="D407" s="24" t="s">
        <v>147</v>
      </c>
      <c r="E407" s="24">
        <v>0.56174187956248667</v>
      </c>
      <c r="F407" s="24">
        <v>0.58852363438107747</v>
      </c>
      <c r="G407" s="24">
        <v>0.52120971653619308</v>
      </c>
      <c r="H407" s="24">
        <v>0.60001145978193882</v>
      </c>
      <c r="I407" s="24">
        <v>0.82668965913833115</v>
      </c>
      <c r="J407" s="24">
        <v>0.72193806741252908</v>
      </c>
      <c r="K407" s="24">
        <v>0.7882048629371462</v>
      </c>
      <c r="L407" s="24">
        <v>0.72546777236623416</v>
      </c>
      <c r="M407" s="90">
        <v>0.62641607553175904</v>
      </c>
    </row>
    <row r="408" spans="1:13" x14ac:dyDescent="0.35">
      <c r="A408" s="23" t="str">
        <f>B279&amp;C371&amp;D408</f>
        <v>DISTRIBUCION VOLUMEN X CRITERIO (kg ó litros)Total BebidasESTAR TRABAJANDO</v>
      </c>
      <c r="B408" s="23">
        <v>0</v>
      </c>
      <c r="C408" s="23">
        <v>0</v>
      </c>
      <c r="D408" s="23" t="s">
        <v>148</v>
      </c>
      <c r="E408" s="56">
        <v>14.012088709700873</v>
      </c>
      <c r="F408" s="56">
        <v>9.6724919574120936</v>
      </c>
      <c r="G408" s="56">
        <v>11.557351895164635</v>
      </c>
      <c r="H408" s="56">
        <v>13.111818458549068</v>
      </c>
      <c r="I408" s="56">
        <v>11.981408750339194</v>
      </c>
      <c r="J408" s="56">
        <v>10.68441121293491</v>
      </c>
      <c r="K408" s="56">
        <v>12.009912041458184</v>
      </c>
      <c r="L408" s="56">
        <v>14.394523923184785</v>
      </c>
      <c r="M408" s="90">
        <v>12.826816371793882</v>
      </c>
    </row>
    <row r="409" spans="1:13" x14ac:dyDescent="0.35">
      <c r="A409" s="23" t="str">
        <f>B279&amp;C371&amp;D409</f>
        <v>DISTRIBUCION VOLUMEN X CRITERIO (kg ó litros)Total BebidasCOMIDA DE NEGOCIOS</v>
      </c>
      <c r="B409" s="23">
        <v>0</v>
      </c>
      <c r="C409" s="23">
        <v>0</v>
      </c>
      <c r="D409" s="24" t="s">
        <v>149</v>
      </c>
      <c r="E409" s="24">
        <v>0.24319105227358254</v>
      </c>
      <c r="F409" s="24">
        <v>0.28620008778507644</v>
      </c>
      <c r="G409" s="24">
        <v>0.62715326622973977</v>
      </c>
      <c r="H409" s="24">
        <v>0.19314281830430291</v>
      </c>
      <c r="I409" s="24">
        <v>0.23200351366127109</v>
      </c>
      <c r="J409" s="24">
        <v>0.16906926620990939</v>
      </c>
      <c r="K409" s="24">
        <v>0.67703210897462762</v>
      </c>
      <c r="L409" s="24">
        <v>0.24613453107868499</v>
      </c>
      <c r="M409" s="90">
        <v>0.24967633383554383</v>
      </c>
    </row>
    <row r="410" spans="1:13" x14ac:dyDescent="0.35">
      <c r="A410" s="23" t="str">
        <f>B279&amp;C371&amp;D410</f>
        <v>DISTRIBUCION VOLUMEN X CRITERIO (kg ó litros)Total BebidasPOR PLACER/RELAX</v>
      </c>
      <c r="B410" s="23">
        <v>0</v>
      </c>
      <c r="C410" s="23">
        <v>0</v>
      </c>
      <c r="D410" s="23" t="s">
        <v>150</v>
      </c>
      <c r="E410" s="56">
        <v>15.807253616899224</v>
      </c>
      <c r="F410" s="56">
        <v>20.07361080156398</v>
      </c>
      <c r="G410" s="56">
        <v>16.086117842250825</v>
      </c>
      <c r="H410" s="56">
        <v>14.851444885757411</v>
      </c>
      <c r="I410" s="56">
        <v>17.533158755701013</v>
      </c>
      <c r="J410" s="56">
        <v>19.517634758750766</v>
      </c>
      <c r="K410" s="56">
        <v>14.990084004666304</v>
      </c>
      <c r="L410" s="56">
        <v>15.318995076158945</v>
      </c>
      <c r="M410" s="90">
        <v>16.242571741024886</v>
      </c>
    </row>
    <row r="411" spans="1:13" x14ac:dyDescent="0.35">
      <c r="A411" s="23" t="str">
        <f>B279&amp;C371&amp;D411</f>
        <v>DISTRIBUCION VOLUMEN X CRITERIO (kg ó litros)Total BebidasTENER HAMBRE/SIN PLANIFICAR</v>
      </c>
      <c r="B411" s="23">
        <v>0</v>
      </c>
      <c r="C411" s="23">
        <v>0</v>
      </c>
      <c r="D411" s="24" t="s">
        <v>151</v>
      </c>
      <c r="E411" s="24">
        <v>26.776443905946046</v>
      </c>
      <c r="F411" s="24">
        <v>28.200530699111702</v>
      </c>
      <c r="G411" s="24">
        <v>27.554362235804934</v>
      </c>
      <c r="H411" s="24">
        <v>28.655897356751019</v>
      </c>
      <c r="I411" s="24">
        <v>23.28727835039868</v>
      </c>
      <c r="J411" s="24">
        <v>23.850617132981565</v>
      </c>
      <c r="K411" s="24">
        <v>22.087968275905311</v>
      </c>
      <c r="L411" s="24">
        <v>22.027321001620255</v>
      </c>
      <c r="M411" s="90">
        <v>22.836984715568757</v>
      </c>
    </row>
    <row r="412" spans="1:13" x14ac:dyDescent="0.35">
      <c r="A412" s="23" t="str">
        <f>B279&amp;C371&amp;D412</f>
        <v>DISTRIBUCION VOLUMEN X CRITERIO (kg ó litros)Total BebidasESTAR DE COMPRAS</v>
      </c>
      <c r="B412" s="23">
        <v>0</v>
      </c>
      <c r="C412" s="23">
        <v>0</v>
      </c>
      <c r="D412" s="23" t="s">
        <v>152</v>
      </c>
      <c r="E412" s="56">
        <v>2.7499855920709986</v>
      </c>
      <c r="F412" s="56">
        <v>2.4948102531955869</v>
      </c>
      <c r="G412" s="56">
        <v>2.7045182071565312</v>
      </c>
      <c r="H412" s="56">
        <v>2.7783143863181277</v>
      </c>
      <c r="I412" s="56">
        <v>2.1954620732422843</v>
      </c>
      <c r="J412" s="56">
        <v>2.1704911109667422</v>
      </c>
      <c r="K412" s="56">
        <v>2.614756427490907</v>
      </c>
      <c r="L412" s="56">
        <v>2.889889834791155</v>
      </c>
      <c r="M412" s="90">
        <v>2.2260357167944216</v>
      </c>
    </row>
    <row r="413" spans="1:13" x14ac:dyDescent="0.35">
      <c r="A413" s="23" t="str">
        <f>B279&amp;C371&amp;D413</f>
        <v>DISTRIBUCION VOLUMEN X CRITERIO (kg ó litros)Total BebidasNO COCINAR EN CASA</v>
      </c>
      <c r="B413" s="23">
        <v>0</v>
      </c>
      <c r="C413" s="23">
        <v>0</v>
      </c>
      <c r="D413" s="24" t="s">
        <v>153</v>
      </c>
      <c r="E413" s="24">
        <v>3.3630850515926709</v>
      </c>
      <c r="F413" s="24">
        <v>3.1625378453225954</v>
      </c>
      <c r="G413" s="24">
        <v>3.2278567383440615</v>
      </c>
      <c r="H413" s="24">
        <v>3.1927790950089503</v>
      </c>
      <c r="I413" s="24">
        <v>3.3367848240232409</v>
      </c>
      <c r="J413" s="24">
        <v>2.8620795669993893</v>
      </c>
      <c r="K413" s="24">
        <v>3.151180900042144</v>
      </c>
      <c r="L413" s="24">
        <v>2.9270634751441751</v>
      </c>
      <c r="M413" s="90">
        <v>2.8200146366343519</v>
      </c>
    </row>
    <row r="414" spans="1:13" x14ac:dyDescent="0.35">
      <c r="A414" s="23" t="str">
        <f>B279&amp;C371&amp;D414</f>
        <v>DISTRIBUCION VOLUMEN X CRITERIO (kg ó litros)Total BebidasCELEBRACION/FIESTA/SALIR TOMAR</v>
      </c>
      <c r="B414" s="23">
        <v>0</v>
      </c>
      <c r="C414" s="23">
        <v>0</v>
      </c>
      <c r="D414" s="23" t="s">
        <v>154</v>
      </c>
      <c r="E414" s="56">
        <v>29.613090031505209</v>
      </c>
      <c r="F414" s="56">
        <v>29.002659183345408</v>
      </c>
      <c r="G414" s="56">
        <v>31.359814028771321</v>
      </c>
      <c r="H414" s="56">
        <v>29.333119164745042</v>
      </c>
      <c r="I414" s="56">
        <v>33.735921667720199</v>
      </c>
      <c r="J414" s="56">
        <v>33.202422335197248</v>
      </c>
      <c r="K414" s="56">
        <v>36.283666545545564</v>
      </c>
      <c r="L414" s="56">
        <v>34.253207108826658</v>
      </c>
      <c r="M414" s="90">
        <v>35.212198622521854</v>
      </c>
    </row>
    <row r="415" spans="1:13" x14ac:dyDescent="0.35">
      <c r="A415" s="23" t="str">
        <f>B279&amp;C371&amp;D415</f>
        <v>DISTRIBUCION VOLUMEN X CRITERIO (kg ó litros)Total BebidasVIENDO DEPORTES</v>
      </c>
      <c r="B415" s="23">
        <v>0</v>
      </c>
      <c r="C415" s="23">
        <v>0</v>
      </c>
      <c r="D415" s="24" t="s">
        <v>155</v>
      </c>
      <c r="E415" s="24">
        <v>1.7748489159146463</v>
      </c>
      <c r="F415" s="24">
        <v>1.2939821333442676</v>
      </c>
      <c r="G415" s="24">
        <v>1.6040878527656761</v>
      </c>
      <c r="H415" s="24">
        <v>2.4052605047149642</v>
      </c>
      <c r="I415" s="24">
        <v>2.1690726653172709</v>
      </c>
      <c r="J415" s="24">
        <v>1.4996369017284046</v>
      </c>
      <c r="K415" s="24">
        <v>2.7967460481855424</v>
      </c>
      <c r="L415" s="24">
        <v>2.210014747768124</v>
      </c>
      <c r="M415" s="90">
        <v>1.7560441931612283</v>
      </c>
    </row>
    <row r="416" spans="1:13" x14ac:dyDescent="0.35">
      <c r="A416" s="23" t="str">
        <f>B279&amp;C371&amp;D416</f>
        <v>DISTRIBUCION VOLUMEN X CRITERIO (kg ó litros)Total BebidasOTROS MOTIVOS</v>
      </c>
      <c r="B416" s="23">
        <v>0</v>
      </c>
      <c r="C416" s="23">
        <v>0</v>
      </c>
      <c r="D416" s="23" t="s">
        <v>156</v>
      </c>
      <c r="E416" s="56">
        <v>5.6600138163538087</v>
      </c>
      <c r="F416" s="56">
        <v>5.8131676442749001</v>
      </c>
      <c r="G416" s="56">
        <v>5.2787369963088313</v>
      </c>
      <c r="H416" s="56">
        <v>5.4782248976618808</v>
      </c>
      <c r="I416" s="56">
        <v>5.5289062898068355</v>
      </c>
      <c r="J416" s="56">
        <v>6.0436468455041945</v>
      </c>
      <c r="K416" s="56">
        <v>5.3886541588551617</v>
      </c>
      <c r="L416" s="56">
        <v>5.7328482190952288</v>
      </c>
      <c r="M416" s="90">
        <v>5.8296574496824709</v>
      </c>
    </row>
    <row r="417" spans="1:13" x14ac:dyDescent="0.35">
      <c r="A417" s="23" t="str">
        <f>B279&amp;C417&amp;D417</f>
        <v>DISTRIBUCION VOLUMEN X CRITERIO (kg ó litros)Total Bebidas FriasT.ESPAÑA</v>
      </c>
      <c r="B417" s="23">
        <v>0</v>
      </c>
      <c r="C417" s="23" t="s">
        <v>61</v>
      </c>
      <c r="D417" s="24" t="s">
        <v>49</v>
      </c>
      <c r="E417" s="24">
        <v>100</v>
      </c>
      <c r="F417" s="24">
        <v>100</v>
      </c>
      <c r="G417" s="24">
        <v>100</v>
      </c>
      <c r="H417" s="24">
        <v>100</v>
      </c>
      <c r="I417" s="24">
        <v>100</v>
      </c>
      <c r="J417" s="24">
        <v>100</v>
      </c>
      <c r="K417" s="24">
        <v>100</v>
      </c>
      <c r="L417" s="24">
        <v>100</v>
      </c>
      <c r="M417" s="90">
        <v>100</v>
      </c>
    </row>
    <row r="418" spans="1:13" x14ac:dyDescent="0.35">
      <c r="A418" s="23" t="str">
        <f>B279&amp;C417&amp;D418</f>
        <v>DISTRIBUCION VOLUMEN X CRITERIO (kg ó litros)Total Bebidas FriasHiper+Super+Discount+G.A</v>
      </c>
      <c r="B418" s="23">
        <v>0</v>
      </c>
      <c r="C418" s="23">
        <v>0</v>
      </c>
      <c r="D418" s="23" t="s">
        <v>112</v>
      </c>
      <c r="E418" s="56">
        <v>11.07726724540596</v>
      </c>
      <c r="F418" s="56">
        <v>11.757590007549542</v>
      </c>
      <c r="G418" s="56">
        <v>11.733963873759443</v>
      </c>
      <c r="H418" s="56">
        <v>10.649839762055588</v>
      </c>
      <c r="I418" s="56">
        <v>11.216845032252129</v>
      </c>
      <c r="J418" s="56">
        <v>12.448131160859283</v>
      </c>
      <c r="K418" s="56">
        <v>12.031946306565247</v>
      </c>
      <c r="L418" s="56">
        <v>11.427230090364073</v>
      </c>
      <c r="M418" s="90">
        <v>11.688267141837262</v>
      </c>
    </row>
    <row r="419" spans="1:13" x14ac:dyDescent="0.35">
      <c r="A419" s="23" t="str">
        <f>B279&amp;C417&amp;D419</f>
        <v>DISTRIBUCION VOLUMEN X CRITERIO (kg ó litros)Total Bebidas FriasRestaurantes</v>
      </c>
      <c r="B419" s="23">
        <v>0</v>
      </c>
      <c r="C419" s="23">
        <v>0</v>
      </c>
      <c r="D419" s="24" t="s">
        <v>113</v>
      </c>
      <c r="E419" s="24">
        <v>17.752657041505685</v>
      </c>
      <c r="F419" s="24">
        <v>18.493800418424645</v>
      </c>
      <c r="G419" s="24">
        <v>20.437325921340864</v>
      </c>
      <c r="H419" s="24">
        <v>19.377715362774282</v>
      </c>
      <c r="I419" s="24">
        <v>19.024605477946881</v>
      </c>
      <c r="J419" s="24">
        <v>16.874630599055557</v>
      </c>
      <c r="K419" s="24">
        <v>18.945218377652299</v>
      </c>
      <c r="L419" s="24">
        <v>19.037981974402619</v>
      </c>
      <c r="M419" s="90">
        <v>18.525421444847581</v>
      </c>
    </row>
    <row r="420" spans="1:13" x14ac:dyDescent="0.35">
      <c r="A420" s="23" t="str">
        <f>B279&amp;C417&amp;D420</f>
        <v>DISTRIBUCION VOLUMEN X CRITERIO (kg ó litros)Total Bebidas FriasRestaurantes Fast Food</v>
      </c>
      <c r="B420" s="23">
        <v>0</v>
      </c>
      <c r="C420" s="23">
        <v>0</v>
      </c>
      <c r="D420" s="23" t="s">
        <v>114</v>
      </c>
      <c r="E420" s="56">
        <v>5.8168304666270352</v>
      </c>
      <c r="F420" s="56">
        <v>4.9540082104440222</v>
      </c>
      <c r="G420" s="56">
        <v>5.9302507691824626</v>
      </c>
      <c r="H420" s="56">
        <v>6.7736060804035532</v>
      </c>
      <c r="I420" s="56">
        <v>5.7309097445271275</v>
      </c>
      <c r="J420" s="56">
        <v>5.3477492376269753</v>
      </c>
      <c r="K420" s="56">
        <v>6.4856520280883778</v>
      </c>
      <c r="L420" s="56">
        <v>6.3281151835775828</v>
      </c>
      <c r="M420" s="90">
        <v>5.3612655125495579</v>
      </c>
    </row>
    <row r="421" spans="1:13" x14ac:dyDescent="0.35">
      <c r="A421" s="23" t="str">
        <f>B279&amp;C417&amp;D421</f>
        <v>DISTRIBUCION VOLUMEN X CRITERIO (kg ó litros)Total Bebidas FriasBares/Cafeterias/Cervecerias</v>
      </c>
      <c r="B421" s="23">
        <v>0</v>
      </c>
      <c r="C421" s="23">
        <v>0</v>
      </c>
      <c r="D421" s="24" t="s">
        <v>115</v>
      </c>
      <c r="E421" s="24">
        <v>48.673517648312476</v>
      </c>
      <c r="F421" s="24">
        <v>45.540001503017272</v>
      </c>
      <c r="G421" s="24">
        <v>47.496020766829169</v>
      </c>
      <c r="H421" s="24">
        <v>48.394251977462318</v>
      </c>
      <c r="I421" s="24">
        <v>48.390726842602092</v>
      </c>
      <c r="J421" s="24">
        <v>45.95319419177649</v>
      </c>
      <c r="K421" s="24">
        <v>48.021073643815967</v>
      </c>
      <c r="L421" s="24">
        <v>49.323295471406517</v>
      </c>
      <c r="M421" s="90">
        <v>48.695166079933365</v>
      </c>
    </row>
    <row r="422" spans="1:13" x14ac:dyDescent="0.35">
      <c r="A422" s="23" t="str">
        <f>B279&amp;C417&amp;D422</f>
        <v>DISTRIBUCION VOLUMEN X CRITERIO (kg ó litros)Total Bebidas FriasPanaderias/Pastelerias</v>
      </c>
      <c r="B422" s="23">
        <v>0</v>
      </c>
      <c r="C422" s="23">
        <v>0</v>
      </c>
      <c r="D422" s="23" t="s">
        <v>116</v>
      </c>
      <c r="E422" s="56">
        <v>0.8941644946459163</v>
      </c>
      <c r="F422" s="56">
        <v>0.66159072705963218</v>
      </c>
      <c r="G422" s="56">
        <v>0.47669303857597367</v>
      </c>
      <c r="H422" s="56">
        <v>0.53920501927861331</v>
      </c>
      <c r="I422" s="56">
        <v>0.47163534334686297</v>
      </c>
      <c r="J422" s="56">
        <v>0.67457117984588599</v>
      </c>
      <c r="K422" s="56">
        <v>0.48350597751037588</v>
      </c>
      <c r="L422" s="56">
        <v>0.60801927176229309</v>
      </c>
      <c r="M422" s="90">
        <v>0.63933852427282545</v>
      </c>
    </row>
    <row r="423" spans="1:13" x14ac:dyDescent="0.35">
      <c r="A423" s="23" t="str">
        <f>B279&amp;C417&amp;D423</f>
        <v>DISTRIBUCION VOLUMEN X CRITERIO (kg ó litros)Total Bebidas FriasTda.Alimentacion/Delicatesen</v>
      </c>
      <c r="B423" s="23">
        <v>0</v>
      </c>
      <c r="C423" s="23">
        <v>0</v>
      </c>
      <c r="D423" s="24" t="s">
        <v>117</v>
      </c>
      <c r="E423" s="24">
        <v>3.2450709387603678</v>
      </c>
      <c r="F423" s="24">
        <v>3.2607390580900493</v>
      </c>
      <c r="G423" s="24">
        <v>2.8839658698681125</v>
      </c>
      <c r="H423" s="24">
        <v>2.3017435654050207</v>
      </c>
      <c r="I423" s="24">
        <v>2.2239790347179573</v>
      </c>
      <c r="J423" s="24">
        <v>2.9553997375305263</v>
      </c>
      <c r="K423" s="24">
        <v>2.2245491757690035</v>
      </c>
      <c r="L423" s="24">
        <v>2.1879469032030943</v>
      </c>
      <c r="M423" s="90">
        <v>2.3004641062061024</v>
      </c>
    </row>
    <row r="424" spans="1:13" x14ac:dyDescent="0.35">
      <c r="A424" s="23" t="str">
        <f>B279&amp;C417&amp;D424</f>
        <v>DISTRIBUCION VOLUMEN X CRITERIO (kg ó litros)Total Bebidas FriasCanal Conveniencia/24h</v>
      </c>
      <c r="B424" s="23">
        <v>0</v>
      </c>
      <c r="C424" s="23">
        <v>0</v>
      </c>
      <c r="D424" s="23" t="s">
        <v>118</v>
      </c>
      <c r="E424" s="56">
        <v>2.3455355692371138</v>
      </c>
      <c r="F424" s="56">
        <v>1.9746873316054552</v>
      </c>
      <c r="G424" s="56">
        <v>2.0044512258245692</v>
      </c>
      <c r="H424" s="56">
        <v>2.1663050564794495</v>
      </c>
      <c r="I424" s="56">
        <v>1.6920901710175338</v>
      </c>
      <c r="J424" s="56">
        <v>1.627937071478994</v>
      </c>
      <c r="K424" s="56">
        <v>1.9336769194018042</v>
      </c>
      <c r="L424" s="56">
        <v>1.7591819946347751</v>
      </c>
      <c r="M424" s="90">
        <v>1.6525157629143441</v>
      </c>
    </row>
    <row r="425" spans="1:13" x14ac:dyDescent="0.35">
      <c r="A425" s="23" t="str">
        <f>B279&amp;C417&amp;D425</f>
        <v>DISTRIBUCION VOLUMEN X CRITERIO (kg ó litros)Total Bebidas FriasHoteles</v>
      </c>
      <c r="B425" s="23">
        <v>0</v>
      </c>
      <c r="C425" s="23">
        <v>0</v>
      </c>
      <c r="D425" s="24" t="s">
        <v>119</v>
      </c>
      <c r="E425" s="24">
        <v>0.45237925067069479</v>
      </c>
      <c r="F425" s="24">
        <v>1.1881753645672197</v>
      </c>
      <c r="G425" s="24">
        <v>0.62618222107539701</v>
      </c>
      <c r="H425" s="24">
        <v>0.3859147911202887</v>
      </c>
      <c r="I425" s="24">
        <v>0.79511613882474486</v>
      </c>
      <c r="J425" s="24">
        <v>1.0823225918379933</v>
      </c>
      <c r="K425" s="24">
        <v>0.57377401159246466</v>
      </c>
      <c r="L425" s="24">
        <v>0.567699605515946</v>
      </c>
      <c r="M425" s="90">
        <v>0.57473662932224012</v>
      </c>
    </row>
    <row r="426" spans="1:13" x14ac:dyDescent="0.35">
      <c r="A426" s="23" t="str">
        <f>B279&amp;C417&amp;D426</f>
        <v>DISTRIBUCION VOLUMEN X CRITERIO (kg ó litros)Total Bebidas FriasEstaciones de servicio</v>
      </c>
      <c r="B426" s="23">
        <v>0</v>
      </c>
      <c r="C426" s="23">
        <v>0</v>
      </c>
      <c r="D426" s="23" t="s">
        <v>120</v>
      </c>
      <c r="E426" s="56">
        <v>1.8822547172661415</v>
      </c>
      <c r="F426" s="56">
        <v>2.0370525502335894</v>
      </c>
      <c r="G426" s="56">
        <v>1.6095149808885083</v>
      </c>
      <c r="H426" s="56">
        <v>1.5500326388543892</v>
      </c>
      <c r="I426" s="56">
        <v>1.7154657388489192</v>
      </c>
      <c r="J426" s="56">
        <v>2.0129253542915131</v>
      </c>
      <c r="K426" s="56">
        <v>1.6964948987436403</v>
      </c>
      <c r="L426" s="56">
        <v>1.7190515735350569</v>
      </c>
      <c r="M426" s="90">
        <v>1.8250843120394271</v>
      </c>
    </row>
    <row r="427" spans="1:13" x14ac:dyDescent="0.35">
      <c r="A427" s="23" t="str">
        <f>B279&amp;C417&amp;D427</f>
        <v>DISTRIBUCION VOLUMEN X CRITERIO (kg ó litros)Total Bebidas FriasMaquinas dispensadoras</v>
      </c>
      <c r="B427" s="23">
        <v>0</v>
      </c>
      <c r="C427" s="23">
        <v>0</v>
      </c>
      <c r="D427" s="24" t="s">
        <v>121</v>
      </c>
      <c r="E427" s="24">
        <v>2.0185562084459772</v>
      </c>
      <c r="F427" s="24">
        <v>1.5639530845954823</v>
      </c>
      <c r="G427" s="24">
        <v>1.3292580889731034</v>
      </c>
      <c r="H427" s="24">
        <v>1.5136559997118877</v>
      </c>
      <c r="I427" s="24">
        <v>1.5703542061188192</v>
      </c>
      <c r="J427" s="24">
        <v>1.6230423491875141</v>
      </c>
      <c r="K427" s="24">
        <v>1.5936434053905095</v>
      </c>
      <c r="L427" s="24">
        <v>1.952175199746685</v>
      </c>
      <c r="M427" s="90">
        <v>1.8008724004078576</v>
      </c>
    </row>
    <row r="428" spans="1:13" x14ac:dyDescent="0.35">
      <c r="A428" s="23" t="str">
        <f>B279&amp;C417&amp;D428</f>
        <v>DISTRIBUCION VOLUMEN X CRITERIO (kg ó litros)Total Bebidas FriasServicio en la empresa</v>
      </c>
      <c r="B428" s="23">
        <v>0</v>
      </c>
      <c r="C428" s="23">
        <v>0</v>
      </c>
      <c r="D428" s="23" t="s">
        <v>122</v>
      </c>
      <c r="E428" s="56">
        <v>1.5893965245336457</v>
      </c>
      <c r="F428" s="56">
        <v>1.4625526789504208</v>
      </c>
      <c r="G428" s="56">
        <v>1.9290769266627792</v>
      </c>
      <c r="H428" s="56">
        <v>2.1956380101120851</v>
      </c>
      <c r="I428" s="56">
        <v>1.6453039278108852</v>
      </c>
      <c r="J428" s="56">
        <v>1.0950094681986484</v>
      </c>
      <c r="K428" s="56">
        <v>1.4356115245279388</v>
      </c>
      <c r="L428" s="56">
        <v>1.1652730246454233</v>
      </c>
      <c r="M428" s="90">
        <v>1.3015461389794829</v>
      </c>
    </row>
    <row r="429" spans="1:13" x14ac:dyDescent="0.35">
      <c r="A429" s="23" t="str">
        <f>B279&amp;C417&amp;D429</f>
        <v>DISTRIBUCION VOLUMEN X CRITERIO (kg ó litros)Total Bebidas FriasResto de canales</v>
      </c>
      <c r="B429" s="23">
        <v>0</v>
      </c>
      <c r="C429" s="23">
        <v>0</v>
      </c>
      <c r="D429" s="24" t="s">
        <v>123</v>
      </c>
      <c r="E429" s="24">
        <v>4.2523679569769284</v>
      </c>
      <c r="F429" s="24">
        <v>7.1058377082756152</v>
      </c>
      <c r="G429" s="24">
        <v>3.543293690846292</v>
      </c>
      <c r="H429" s="24">
        <v>4.1520906115744998</v>
      </c>
      <c r="I429" s="24">
        <v>5.5229683732184887</v>
      </c>
      <c r="J429" s="24">
        <v>8.3051010708984663</v>
      </c>
      <c r="K429" s="24">
        <v>4.5748560082335441</v>
      </c>
      <c r="L429" s="24">
        <v>3.9240293220570677</v>
      </c>
      <c r="M429" s="90">
        <v>5.6353231796083856</v>
      </c>
    </row>
    <row r="430" spans="1:13" x14ac:dyDescent="0.35">
      <c r="A430" s="23" t="str">
        <f>B279&amp;C417&amp;D430</f>
        <v>DISTRIBUCION VOLUMEN X CRITERIO (kg ó litros)Total Bebidas FriasEN LA CALLE</v>
      </c>
      <c r="B430" s="23">
        <v>0</v>
      </c>
      <c r="C430" s="23">
        <v>0</v>
      </c>
      <c r="D430" s="23" t="s">
        <v>124</v>
      </c>
      <c r="E430" s="56">
        <v>8.0089102780071961</v>
      </c>
      <c r="F430" s="56">
        <v>7.5828722819984744</v>
      </c>
      <c r="G430" s="56">
        <v>4.478340666561639</v>
      </c>
      <c r="H430" s="56">
        <v>4.6207412186886261</v>
      </c>
      <c r="I430" s="56">
        <v>6.2838868685732452</v>
      </c>
      <c r="J430" s="56">
        <v>7.4653645566093827</v>
      </c>
      <c r="K430" s="56">
        <v>4.2313383798898689</v>
      </c>
      <c r="L430" s="56">
        <v>4.4678814122010282</v>
      </c>
      <c r="M430" s="90">
        <v>5.244225365719295</v>
      </c>
    </row>
    <row r="431" spans="1:13" x14ac:dyDescent="0.35">
      <c r="A431" s="23" t="str">
        <f>B279&amp;C417&amp;D431</f>
        <v>DISTRIBUCION VOLUMEN X CRITERIO (kg ó litros)Total Bebidas FriasEN CASA DE OTROS</v>
      </c>
      <c r="B431" s="23">
        <v>0</v>
      </c>
      <c r="C431" s="23">
        <v>0</v>
      </c>
      <c r="D431" s="24" t="s">
        <v>125</v>
      </c>
      <c r="E431" s="24">
        <v>5.135404256220224</v>
      </c>
      <c r="F431" s="24">
        <v>4.9407016687027783</v>
      </c>
      <c r="G431" s="24">
        <v>6.9561241755192116</v>
      </c>
      <c r="H431" s="24">
        <v>4.2210744229889938</v>
      </c>
      <c r="I431" s="24">
        <v>4.0713240714842476</v>
      </c>
      <c r="J431" s="24">
        <v>5.1723705527998067</v>
      </c>
      <c r="K431" s="24">
        <v>6.589465650664911</v>
      </c>
      <c r="L431" s="24">
        <v>4.5820676445395918</v>
      </c>
      <c r="M431" s="90">
        <v>4.829448358418782</v>
      </c>
    </row>
    <row r="432" spans="1:13" x14ac:dyDescent="0.35">
      <c r="A432" s="23" t="str">
        <f>B279&amp;C417&amp;D432</f>
        <v>DISTRIBUCION VOLUMEN X CRITERIO (kg ó litros)Total Bebidas FriasEN EL ESTABLECIMIENTO</v>
      </c>
      <c r="B432" s="23">
        <v>0</v>
      </c>
      <c r="C432" s="23">
        <v>0</v>
      </c>
      <c r="D432" s="23" t="s">
        <v>126</v>
      </c>
      <c r="E432" s="56">
        <v>71.190812205622009</v>
      </c>
      <c r="F432" s="56">
        <v>74.641226844483413</v>
      </c>
      <c r="G432" s="56">
        <v>75.422814773489463</v>
      </c>
      <c r="H432" s="56">
        <v>75.558077760040149</v>
      </c>
      <c r="I432" s="56">
        <v>75.508356950262424</v>
      </c>
      <c r="J432" s="56">
        <v>73.680244803225193</v>
      </c>
      <c r="K432" s="56">
        <v>75.947686660458828</v>
      </c>
      <c r="L432" s="56">
        <v>76.937960364174586</v>
      </c>
      <c r="M432" s="90">
        <v>76.637989798654459</v>
      </c>
    </row>
    <row r="433" spans="1:13" x14ac:dyDescent="0.35">
      <c r="A433" s="23" t="str">
        <f>B279&amp;C417&amp;D433</f>
        <v>DISTRIBUCION VOLUMEN X CRITERIO (kg ó litros)Total Bebidas FriasEN EL TRABAJO</v>
      </c>
      <c r="B433" s="23">
        <v>0</v>
      </c>
      <c r="C433" s="23">
        <v>0</v>
      </c>
      <c r="D433" s="24" t="s">
        <v>127</v>
      </c>
      <c r="E433" s="24">
        <v>8.3017079075636619</v>
      </c>
      <c r="F433" s="24">
        <v>6.9956199417960896</v>
      </c>
      <c r="G433" s="24">
        <v>7.2303112408058121</v>
      </c>
      <c r="H433" s="24">
        <v>8.1464829231488736</v>
      </c>
      <c r="I433" s="24">
        <v>7.935355144886155</v>
      </c>
      <c r="J433" s="24">
        <v>7.047391774125547</v>
      </c>
      <c r="K433" s="24">
        <v>7.4968491314157806</v>
      </c>
      <c r="L433" s="24">
        <v>8.1805061848400609</v>
      </c>
      <c r="M433" s="90">
        <v>7.2620884999430997</v>
      </c>
    </row>
    <row r="434" spans="1:13" x14ac:dyDescent="0.35">
      <c r="A434" s="23" t="str">
        <f>B279&amp;C417&amp;D434</f>
        <v>DISTRIBUCION VOLUMEN X CRITERIO (kg ó litros)Total Bebidas FriasEN COLEGIO/INSTITUTO/UNIV.</v>
      </c>
      <c r="B434" s="23">
        <v>0</v>
      </c>
      <c r="C434" s="23">
        <v>0</v>
      </c>
      <c r="D434" s="23" t="s">
        <v>128</v>
      </c>
      <c r="E434" s="56">
        <v>0.13203563366202245</v>
      </c>
      <c r="F434" s="56">
        <v>0.14262598229375056</v>
      </c>
      <c r="G434" s="56">
        <v>0.13282012170583352</v>
      </c>
      <c r="H434" s="56">
        <v>0.74974153248284381</v>
      </c>
      <c r="I434" s="56">
        <v>0.50421776108995531</v>
      </c>
      <c r="J434" s="56">
        <v>0.21385587251041421</v>
      </c>
      <c r="K434" s="56">
        <v>0.23069475278727042</v>
      </c>
      <c r="L434" s="56">
        <v>9.6695729900304131E-2</v>
      </c>
      <c r="M434" s="90">
        <v>0.16185626056818037</v>
      </c>
    </row>
    <row r="435" spans="1:13" x14ac:dyDescent="0.35">
      <c r="A435" s="23" t="str">
        <f>B279&amp;C417&amp;D435</f>
        <v>DISTRIBUCION VOLUMEN X CRITERIO (kg ó litros)Total Bebidas FriasEN MI CASA</v>
      </c>
      <c r="B435" s="23">
        <v>0</v>
      </c>
      <c r="C435" s="23">
        <v>0</v>
      </c>
      <c r="D435" s="24" t="s">
        <v>129</v>
      </c>
      <c r="E435" s="24">
        <v>4.4089090765004206</v>
      </c>
      <c r="F435" s="24">
        <v>2.9355001884889158</v>
      </c>
      <c r="G435" s="24">
        <v>3.5897830136895221</v>
      </c>
      <c r="H435" s="24">
        <v>3.8785289597787385</v>
      </c>
      <c r="I435" s="24">
        <v>2.536573634515161</v>
      </c>
      <c r="J435" s="24">
        <v>2.184420300567969</v>
      </c>
      <c r="K435" s="24">
        <v>3.000983026644847</v>
      </c>
      <c r="L435" s="24">
        <v>2.9528281725849244</v>
      </c>
      <c r="M435" s="90">
        <v>3.0193907483527491</v>
      </c>
    </row>
    <row r="436" spans="1:13" x14ac:dyDescent="0.35">
      <c r="A436" s="23" t="str">
        <f>B279&amp;C417&amp;D436</f>
        <v>DISTRIBUCION VOLUMEN X CRITERIO (kg ó litros)Total Bebidas FriasEN M.TRANSP.(AVION,TREN,AUTOC,E</v>
      </c>
      <c r="B436" s="23">
        <v>0</v>
      </c>
      <c r="C436" s="23">
        <v>0</v>
      </c>
      <c r="D436" s="23" t="s">
        <v>130</v>
      </c>
      <c r="E436" s="56">
        <v>0.49447385737148941</v>
      </c>
      <c r="F436" s="56">
        <v>0.64034228086844514</v>
      </c>
      <c r="G436" s="56">
        <v>0.33034931316217286</v>
      </c>
      <c r="H436" s="56">
        <v>0.39406556673877235</v>
      </c>
      <c r="I436" s="56">
        <v>0.24311836822599403</v>
      </c>
      <c r="J436" s="56">
        <v>0.37525005339728368</v>
      </c>
      <c r="K436" s="56">
        <v>0.32378923354569977</v>
      </c>
      <c r="L436" s="56">
        <v>0.15708956353676545</v>
      </c>
      <c r="M436" s="90">
        <v>4.2192161354245375E-2</v>
      </c>
    </row>
    <row r="437" spans="1:13" x14ac:dyDescent="0.35">
      <c r="A437" s="23" t="str">
        <f>B279&amp;C417&amp;D437</f>
        <v>DISTRIBUCION VOLUMEN X CRITERIO (kg ó litros)Total Bebidas FriasEN OTRO LUGAR</v>
      </c>
      <c r="B437" s="23">
        <v>0</v>
      </c>
      <c r="C437" s="23">
        <v>0</v>
      </c>
      <c r="D437" s="24" t="s">
        <v>131</v>
      </c>
      <c r="E437" s="24">
        <v>2.3277496412239369</v>
      </c>
      <c r="F437" s="24">
        <v>2.1210997753860128</v>
      </c>
      <c r="G437" s="24">
        <v>1.8594568320984062</v>
      </c>
      <c r="H437" s="24">
        <v>2.4312874184877771</v>
      </c>
      <c r="I437" s="24">
        <v>2.9171649530773585</v>
      </c>
      <c r="J437" s="24">
        <v>3.8611148973797196</v>
      </c>
      <c r="K437" s="24">
        <v>2.1791946590824285</v>
      </c>
      <c r="L437" s="24">
        <v>2.6249712218391537</v>
      </c>
      <c r="M437" s="90">
        <v>2.8028093112707797</v>
      </c>
    </row>
    <row r="438" spans="1:13" x14ac:dyDescent="0.35">
      <c r="A438" s="23" t="str">
        <f>B279&amp;C417&amp;D438</f>
        <v>DISTRIBUCION VOLUMEN X CRITERIO (kg ó litros)Total Bebidas FriasDESAYUNO</v>
      </c>
      <c r="B438" s="23">
        <v>0</v>
      </c>
      <c r="C438" s="23">
        <v>0</v>
      </c>
      <c r="D438" s="23" t="s">
        <v>132</v>
      </c>
      <c r="E438" s="56">
        <v>4.904386568638202</v>
      </c>
      <c r="F438" s="56">
        <v>5.7326847251640984</v>
      </c>
      <c r="G438" s="56">
        <v>5.7433423165519102</v>
      </c>
      <c r="H438" s="56">
        <v>5.9705417934037346</v>
      </c>
      <c r="I438" s="56">
        <v>5.0888516758118509</v>
      </c>
      <c r="J438" s="56">
        <v>5.9265710742695727</v>
      </c>
      <c r="K438" s="56">
        <v>5.9606670723931412</v>
      </c>
      <c r="L438" s="56">
        <v>6.8892751280608371</v>
      </c>
      <c r="M438" s="90">
        <v>6.1398878945282576</v>
      </c>
    </row>
    <row r="439" spans="1:13" x14ac:dyDescent="0.35">
      <c r="A439" s="23" t="str">
        <f>B279&amp;C417&amp;D439</f>
        <v>DISTRIBUCION VOLUMEN X CRITERIO (kg ó litros)Total Bebidas FriasAPERITIVO/ANTES DE COMER</v>
      </c>
      <c r="B439" s="23">
        <v>0</v>
      </c>
      <c r="C439" s="23">
        <v>0</v>
      </c>
      <c r="D439" s="24" t="s">
        <v>133</v>
      </c>
      <c r="E439" s="24">
        <v>20.777638948689482</v>
      </c>
      <c r="F439" s="24">
        <v>17.250262546283381</v>
      </c>
      <c r="G439" s="24">
        <v>18.386473683978185</v>
      </c>
      <c r="H439" s="24">
        <v>18.485640315761671</v>
      </c>
      <c r="I439" s="24">
        <v>17.925823369084014</v>
      </c>
      <c r="J439" s="24">
        <v>16.100016573929263</v>
      </c>
      <c r="K439" s="24">
        <v>17.32664298232994</v>
      </c>
      <c r="L439" s="24">
        <v>17.154279251067315</v>
      </c>
      <c r="M439" s="90">
        <v>16.875141560250633</v>
      </c>
    </row>
    <row r="440" spans="1:13" x14ac:dyDescent="0.35">
      <c r="A440" s="23" t="str">
        <f>B279&amp;C417&amp;D440</f>
        <v>DISTRIBUCION VOLUMEN X CRITERIO (kg ó litros)Total Bebidas FriasCOMIDA</v>
      </c>
      <c r="B440" s="23">
        <v>0</v>
      </c>
      <c r="C440" s="23">
        <v>0</v>
      </c>
      <c r="D440" s="23" t="s">
        <v>134</v>
      </c>
      <c r="E440" s="56">
        <v>31.846398009424142</v>
      </c>
      <c r="F440" s="56">
        <v>28.256530879776872</v>
      </c>
      <c r="G440" s="56">
        <v>32.617171905010004</v>
      </c>
      <c r="H440" s="56">
        <v>33.41279882293329</v>
      </c>
      <c r="I440" s="56">
        <v>31.026478269248379</v>
      </c>
      <c r="J440" s="56">
        <v>26.197319999248549</v>
      </c>
      <c r="K440" s="56">
        <v>32.647097995147803</v>
      </c>
      <c r="L440" s="56">
        <v>32.846338722257734</v>
      </c>
      <c r="M440" s="90">
        <v>31.728888613870822</v>
      </c>
    </row>
    <row r="441" spans="1:13" x14ac:dyDescent="0.35">
      <c r="A441" s="23" t="str">
        <f>B279&amp;C417&amp;D441</f>
        <v>DISTRIBUCION VOLUMEN X CRITERIO (kg ó litros)Total Bebidas FriasTARDE/MERIENDA</v>
      </c>
      <c r="B441" s="23">
        <v>0</v>
      </c>
      <c r="C441" s="23">
        <v>0</v>
      </c>
      <c r="D441" s="24" t="s">
        <v>135</v>
      </c>
      <c r="E441" s="24">
        <v>14.36296046697324</v>
      </c>
      <c r="F441" s="24">
        <v>12.483170925211649</v>
      </c>
      <c r="G441" s="24">
        <v>10.967884879682721</v>
      </c>
      <c r="H441" s="24">
        <v>11.910024982249366</v>
      </c>
      <c r="I441" s="24">
        <v>12.979941036022222</v>
      </c>
      <c r="J441" s="24">
        <v>12.437623468577003</v>
      </c>
      <c r="K441" s="24">
        <v>11.220352664351193</v>
      </c>
      <c r="L441" s="24">
        <v>11.373072510623466</v>
      </c>
      <c r="M441" s="90">
        <v>12.345537473613797</v>
      </c>
    </row>
    <row r="442" spans="1:13" x14ac:dyDescent="0.35">
      <c r="A442" s="23" t="str">
        <f>B279&amp;C417&amp;D442</f>
        <v>DISTRIBUCION VOLUMEN X CRITERIO (kg ó litros)Total Bebidas FriasANTES DE CENAR</v>
      </c>
      <c r="B442" s="23">
        <v>0</v>
      </c>
      <c r="C442" s="23">
        <v>0</v>
      </c>
      <c r="D442" s="23" t="s">
        <v>136</v>
      </c>
      <c r="E442" s="56">
        <v>8.8644427706218991</v>
      </c>
      <c r="F442" s="56">
        <v>8.7164792860449225</v>
      </c>
      <c r="G442" s="56">
        <v>9.2932113950953781</v>
      </c>
      <c r="H442" s="56">
        <v>8.5020042818527504</v>
      </c>
      <c r="I442" s="56">
        <v>8.3808648180832392</v>
      </c>
      <c r="J442" s="56">
        <v>8.6975481064772513</v>
      </c>
      <c r="K442" s="56">
        <v>9.0157960871658034</v>
      </c>
      <c r="L442" s="56">
        <v>8.8283112256317828</v>
      </c>
      <c r="M442" s="90">
        <v>9.0663245980069842</v>
      </c>
    </row>
    <row r="443" spans="1:13" x14ac:dyDescent="0.35">
      <c r="A443" s="23" t="str">
        <f>B279&amp;C417&amp;D443</f>
        <v>DISTRIBUCION VOLUMEN X CRITERIO (kg ó litros)Total Bebidas FriasCENA</v>
      </c>
      <c r="B443" s="23">
        <v>0</v>
      </c>
      <c r="C443" s="23">
        <v>0</v>
      </c>
      <c r="D443" s="24" t="s">
        <v>137</v>
      </c>
      <c r="E443" s="24">
        <v>11.142078949660512</v>
      </c>
      <c r="F443" s="24">
        <v>17.797608403523054</v>
      </c>
      <c r="G443" s="24">
        <v>14.734992849556697</v>
      </c>
      <c r="H443" s="24">
        <v>12.412421207321268</v>
      </c>
      <c r="I443" s="24">
        <v>15.046368137885461</v>
      </c>
      <c r="J443" s="24">
        <v>19.092172016790141</v>
      </c>
      <c r="K443" s="24">
        <v>14.178449053697728</v>
      </c>
      <c r="L443" s="24">
        <v>14.041974972478934</v>
      </c>
      <c r="M443" s="90">
        <v>14.378697583365554</v>
      </c>
    </row>
    <row r="444" spans="1:13" x14ac:dyDescent="0.35">
      <c r="A444" s="23" t="str">
        <f>B279&amp;C417&amp;D444</f>
        <v>DISTRIBUCION VOLUMEN X CRITERIO (kg ó litros)Total Bebidas FriasDESPUES DE LA CENA</v>
      </c>
      <c r="B444" s="23">
        <v>0</v>
      </c>
      <c r="C444" s="23">
        <v>0</v>
      </c>
      <c r="D444" s="23" t="s">
        <v>138</v>
      </c>
      <c r="E444" s="56">
        <v>1.1522340956652521</v>
      </c>
      <c r="F444" s="56">
        <v>2.7354809463424981</v>
      </c>
      <c r="G444" s="56">
        <v>2.476944788847721</v>
      </c>
      <c r="H444" s="56">
        <v>2.343148796924035</v>
      </c>
      <c r="I444" s="56">
        <v>2.2822786609641503</v>
      </c>
      <c r="J444" s="56">
        <v>3.2394724549231286</v>
      </c>
      <c r="K444" s="56">
        <v>2.4271591029341675</v>
      </c>
      <c r="L444" s="56">
        <v>2.0173755814711249</v>
      </c>
      <c r="M444" s="90">
        <v>2.2415831728395115</v>
      </c>
    </row>
    <row r="445" spans="1:13" x14ac:dyDescent="0.35">
      <c r="A445" s="23" t="str">
        <f>B279&amp;C417&amp;D445</f>
        <v>DISTRIBUCION VOLUMEN X CRITERIO (kg ó litros)Total Bebidas FriasDURANTE EL DIA</v>
      </c>
      <c r="B445" s="23">
        <v>0</v>
      </c>
      <c r="C445" s="23">
        <v>0</v>
      </c>
      <c r="D445" s="24" t="s">
        <v>139</v>
      </c>
      <c r="E445" s="24">
        <v>6.9498607865438711</v>
      </c>
      <c r="F445" s="24">
        <v>7.0277748972820548</v>
      </c>
      <c r="G445" s="24">
        <v>5.779979458965947</v>
      </c>
      <c r="H445" s="24">
        <v>6.9634206535080887</v>
      </c>
      <c r="I445" s="24">
        <v>7.2693930562315714</v>
      </c>
      <c r="J445" s="24">
        <v>8.3092859076080217</v>
      </c>
      <c r="K445" s="24">
        <v>7.2238387405527851</v>
      </c>
      <c r="L445" s="24">
        <v>6.8493749274261866</v>
      </c>
      <c r="M445" s="90">
        <v>7.2239421895709546</v>
      </c>
    </row>
    <row r="446" spans="1:13" x14ac:dyDescent="0.35">
      <c r="A446" s="23" t="str">
        <f>B279&amp;C417&amp;D446</f>
        <v>DISTRIBUCION VOLUMEN X CRITERIO (kg ó litros)Total Bebidas FriasCON AMIGOS</v>
      </c>
      <c r="B446" s="23">
        <v>0</v>
      </c>
      <c r="C446" s="23">
        <v>0</v>
      </c>
      <c r="D446" s="23" t="s">
        <v>140</v>
      </c>
      <c r="E446" s="56">
        <v>31.472985376876888</v>
      </c>
      <c r="F446" s="56">
        <v>30.172432681223672</v>
      </c>
      <c r="G446" s="56">
        <v>32.826156204432714</v>
      </c>
      <c r="H446" s="56">
        <v>31.77189531409698</v>
      </c>
      <c r="I446" s="56">
        <v>31.841330234439258</v>
      </c>
      <c r="J446" s="56">
        <v>30.122395237248849</v>
      </c>
      <c r="K446" s="56">
        <v>31.723936375918793</v>
      </c>
      <c r="L446" s="56">
        <v>32.979610060127733</v>
      </c>
      <c r="M446" s="90">
        <v>31.152864821439874</v>
      </c>
    </row>
    <row r="447" spans="1:13" x14ac:dyDescent="0.35">
      <c r="A447" s="23" t="str">
        <f>B279&amp;C417&amp;D447</f>
        <v>DISTRIBUCION VOLUMEN X CRITERIO (kg ó litros)Total Bebidas FriasCON CLIENTES</v>
      </c>
      <c r="B447" s="23">
        <v>0</v>
      </c>
      <c r="C447" s="23">
        <v>0</v>
      </c>
      <c r="D447" s="24" t="s">
        <v>141</v>
      </c>
      <c r="E447" s="24">
        <v>0.67320378914076417</v>
      </c>
      <c r="F447" s="24">
        <v>0.4277348427968829</v>
      </c>
      <c r="G447" s="24">
        <v>0.44646399144195908</v>
      </c>
      <c r="H447" s="24">
        <v>0.41245107131142511</v>
      </c>
      <c r="I447" s="24">
        <v>0.43508407234416874</v>
      </c>
      <c r="J447" s="24">
        <v>0.31783364174687395</v>
      </c>
      <c r="K447" s="24">
        <v>0.42626451386791209</v>
      </c>
      <c r="L447" s="24">
        <v>0.37692228516242859</v>
      </c>
      <c r="M447" s="90">
        <v>0.30025050599963127</v>
      </c>
    </row>
    <row r="448" spans="1:13" x14ac:dyDescent="0.35">
      <c r="A448" s="23" t="str">
        <f>B279&amp;C417&amp;D448</f>
        <v>DISTRIBUCION VOLUMEN X CRITERIO (kg ó litros)Total Bebidas FriasCON COMPAÑEROS DE TRABAJO</v>
      </c>
      <c r="B448" s="23">
        <v>0</v>
      </c>
      <c r="C448" s="23">
        <v>0</v>
      </c>
      <c r="D448" s="23" t="s">
        <v>142</v>
      </c>
      <c r="E448" s="56">
        <v>5.1927156559119965</v>
      </c>
      <c r="F448" s="56">
        <v>3.9170261631195182</v>
      </c>
      <c r="G448" s="56">
        <v>5.7135285746096285</v>
      </c>
      <c r="H448" s="56">
        <v>5.6734907546719349</v>
      </c>
      <c r="I448" s="56">
        <v>4.8891087103153676</v>
      </c>
      <c r="J448" s="56">
        <v>4.8649940306180568</v>
      </c>
      <c r="K448" s="56">
        <v>6.504898605087023</v>
      </c>
      <c r="L448" s="56">
        <v>6.7376628268557823</v>
      </c>
      <c r="M448" s="90">
        <v>5.7956298368348769</v>
      </c>
    </row>
    <row r="449" spans="1:13" x14ac:dyDescent="0.35">
      <c r="A449" s="23" t="str">
        <f>B279&amp;C417&amp;D449</f>
        <v>DISTRIBUCION VOLUMEN X CRITERIO (kg ó litros)Total Bebidas FriasCON COMPAÑEROS DE CLASE</v>
      </c>
      <c r="B449" s="23">
        <v>0</v>
      </c>
      <c r="C449" s="23">
        <v>0</v>
      </c>
      <c r="D449" s="24" t="s">
        <v>143</v>
      </c>
      <c r="E449" s="24">
        <v>0.42162559111423392</v>
      </c>
      <c r="F449" s="24">
        <v>0.24381631061228959</v>
      </c>
      <c r="G449" s="24">
        <v>0.33442892083982378</v>
      </c>
      <c r="H449" s="24">
        <v>0.32071014735378617</v>
      </c>
      <c r="I449" s="24">
        <v>0.3235983488309977</v>
      </c>
      <c r="J449" s="24">
        <v>0.18240923991009525</v>
      </c>
      <c r="K449" s="24">
        <v>0.41057250166863063</v>
      </c>
      <c r="L449" s="24">
        <v>0.22205083461706568</v>
      </c>
      <c r="M449" s="90">
        <v>0.2830544855886179</v>
      </c>
    </row>
    <row r="450" spans="1:13" x14ac:dyDescent="0.35">
      <c r="A450" s="23" t="str">
        <f>B279&amp;C417&amp;D450</f>
        <v>DISTRIBUCION VOLUMEN X CRITERIO (kg ó litros)Total Bebidas FriasCON FAMILIA</v>
      </c>
      <c r="B450" s="23">
        <v>0</v>
      </c>
      <c r="C450" s="23">
        <v>0</v>
      </c>
      <c r="D450" s="23" t="s">
        <v>144</v>
      </c>
      <c r="E450" s="56">
        <v>28.361976933466842</v>
      </c>
      <c r="F450" s="56">
        <v>33.518649119540498</v>
      </c>
      <c r="G450" s="56">
        <v>28.813849793903085</v>
      </c>
      <c r="H450" s="56">
        <v>27.137878248022012</v>
      </c>
      <c r="I450" s="56">
        <v>29.847221278429114</v>
      </c>
      <c r="J450" s="56">
        <v>33.95141995021433</v>
      </c>
      <c r="K450" s="56">
        <v>30.035702268160918</v>
      </c>
      <c r="L450" s="56">
        <v>26.762045561796665</v>
      </c>
      <c r="M450" s="90">
        <v>29.06746446561424</v>
      </c>
    </row>
    <row r="451" spans="1:13" x14ac:dyDescent="0.35">
      <c r="A451" s="23" t="str">
        <f>B279&amp;C417&amp;D451</f>
        <v>DISTRIBUCION VOLUMEN X CRITERIO (kg ó litros)Total Bebidas FriasCON LA PAREJA</v>
      </c>
      <c r="B451" s="23">
        <v>0</v>
      </c>
      <c r="C451" s="23">
        <v>0</v>
      </c>
      <c r="D451" s="24" t="s">
        <v>145</v>
      </c>
      <c r="E451" s="24">
        <v>15.827688573277786</v>
      </c>
      <c r="F451" s="24">
        <v>15.930819537257888</v>
      </c>
      <c r="G451" s="24">
        <v>15.30274511508479</v>
      </c>
      <c r="H451" s="24">
        <v>15.681251045784226</v>
      </c>
      <c r="I451" s="24">
        <v>15.823586065334638</v>
      </c>
      <c r="J451" s="24">
        <v>14.991688740581102</v>
      </c>
      <c r="K451" s="24">
        <v>14.724074476124654</v>
      </c>
      <c r="L451" s="24">
        <v>16.226361558363646</v>
      </c>
      <c r="M451" s="90">
        <v>16.790794819007985</v>
      </c>
    </row>
    <row r="452" spans="1:13" x14ac:dyDescent="0.35">
      <c r="A452" s="23" t="str">
        <f>B279&amp;C417&amp;D452</f>
        <v>DISTRIBUCION VOLUMEN X CRITERIO (kg ó litros)Total Bebidas FriasESTABA SOLO/A</v>
      </c>
      <c r="B452" s="23">
        <v>0</v>
      </c>
      <c r="C452" s="23">
        <v>0</v>
      </c>
      <c r="D452" s="23" t="s">
        <v>146</v>
      </c>
      <c r="E452" s="56">
        <v>17.506415565992203</v>
      </c>
      <c r="F452" s="56">
        <v>15.208704193317738</v>
      </c>
      <c r="G452" s="56">
        <v>16.027377949172386</v>
      </c>
      <c r="H452" s="56">
        <v>18.369017149456155</v>
      </c>
      <c r="I452" s="56">
        <v>15.967977877369021</v>
      </c>
      <c r="J452" s="56">
        <v>14.816680646233452</v>
      </c>
      <c r="K452" s="56">
        <v>15.337849813990523</v>
      </c>
      <c r="L452" s="56">
        <v>15.922511921794158</v>
      </c>
      <c r="M452" s="90">
        <v>15.956480492487895</v>
      </c>
    </row>
    <row r="453" spans="1:13" x14ac:dyDescent="0.35">
      <c r="A453" s="23" t="str">
        <f>B279&amp;C417&amp;D453</f>
        <v>DISTRIBUCION VOLUMEN X CRITERIO (kg ó litros)Total Bebidas FriasOTROS</v>
      </c>
      <c r="B453" s="23">
        <v>0</v>
      </c>
      <c r="C453" s="23">
        <v>0</v>
      </c>
      <c r="D453" s="24" t="s">
        <v>147</v>
      </c>
      <c r="E453" s="24">
        <v>0.54338962937538238</v>
      </c>
      <c r="F453" s="24">
        <v>0.58081012272882204</v>
      </c>
      <c r="G453" s="24">
        <v>0.53545135993247162</v>
      </c>
      <c r="H453" s="24">
        <v>0.63330791850931156</v>
      </c>
      <c r="I453" s="24">
        <v>0.87209266766897198</v>
      </c>
      <c r="J453" s="24">
        <v>0.75259081438490072</v>
      </c>
      <c r="K453" s="24">
        <v>0.83670368927126937</v>
      </c>
      <c r="L453" s="24">
        <v>0.7728379355205296</v>
      </c>
      <c r="M453" s="90">
        <v>0.65345968648253994</v>
      </c>
    </row>
    <row r="454" spans="1:13" x14ac:dyDescent="0.35">
      <c r="A454" s="23" t="str">
        <f>B279&amp;C417&amp;D454</f>
        <v>DISTRIBUCION VOLUMEN X CRITERIO (kg ó litros)Total Bebidas FriasESTAR TRABAJANDO</v>
      </c>
      <c r="B454" s="23">
        <v>0</v>
      </c>
      <c r="C454" s="23">
        <v>0</v>
      </c>
      <c r="D454" s="23" t="s">
        <v>148</v>
      </c>
      <c r="E454" s="56">
        <v>11.545150728032064</v>
      </c>
      <c r="F454" s="56">
        <v>8.0132536014862374</v>
      </c>
      <c r="G454" s="56">
        <v>9.5634874950176396</v>
      </c>
      <c r="H454" s="56">
        <v>10.714706727121943</v>
      </c>
      <c r="I454" s="56">
        <v>9.8579653146570507</v>
      </c>
      <c r="J454" s="56">
        <v>9.1130162428644681</v>
      </c>
      <c r="K454" s="56">
        <v>9.9592547701760079</v>
      </c>
      <c r="L454" s="56">
        <v>12.125985774825928</v>
      </c>
      <c r="M454" s="90">
        <v>10.646011438669412</v>
      </c>
    </row>
    <row r="455" spans="1:13" x14ac:dyDescent="0.35">
      <c r="A455" s="23" t="str">
        <f>B279&amp;C417&amp;D455</f>
        <v>DISTRIBUCION VOLUMEN X CRITERIO (kg ó litros)Total Bebidas FriasCOMIDA DE NEGOCIOS</v>
      </c>
      <c r="B455" s="23">
        <v>0</v>
      </c>
      <c r="C455" s="23">
        <v>0</v>
      </c>
      <c r="D455" s="24" t="s">
        <v>149</v>
      </c>
      <c r="E455" s="24">
        <v>0.25078558544138529</v>
      </c>
      <c r="F455" s="24">
        <v>0.30461836887142962</v>
      </c>
      <c r="G455" s="24">
        <v>0.68769810660629516</v>
      </c>
      <c r="H455" s="24">
        <v>0.20127968751600026</v>
      </c>
      <c r="I455" s="24">
        <v>0.24557325243321462</v>
      </c>
      <c r="J455" s="24">
        <v>0.17227428634137065</v>
      </c>
      <c r="K455" s="24">
        <v>0.74027318615924131</v>
      </c>
      <c r="L455" s="24">
        <v>0.25449857498474071</v>
      </c>
      <c r="M455" s="90">
        <v>0.26071228264778767</v>
      </c>
    </row>
    <row r="456" spans="1:13" x14ac:dyDescent="0.35">
      <c r="A456" s="23" t="str">
        <f>B279&amp;C417&amp;D456</f>
        <v>DISTRIBUCION VOLUMEN X CRITERIO (kg ó litros)Total Bebidas FriasPOR PLACER/RELAX</v>
      </c>
      <c r="B456" s="23">
        <v>0</v>
      </c>
      <c r="C456" s="23">
        <v>0</v>
      </c>
      <c r="D456" s="23" t="s">
        <v>150</v>
      </c>
      <c r="E456" s="56">
        <v>16.12104739694027</v>
      </c>
      <c r="F456" s="56">
        <v>20.487842600742962</v>
      </c>
      <c r="G456" s="56">
        <v>16.298445847219817</v>
      </c>
      <c r="H456" s="56">
        <v>15.052173169303968</v>
      </c>
      <c r="I456" s="56">
        <v>17.749577272139742</v>
      </c>
      <c r="J456" s="56">
        <v>19.762409048303354</v>
      </c>
      <c r="K456" s="56">
        <v>14.963282563150527</v>
      </c>
      <c r="L456" s="56">
        <v>15.564889424841963</v>
      </c>
      <c r="M456" s="90">
        <v>16.407603072075698</v>
      </c>
    </row>
    <row r="457" spans="1:13" x14ac:dyDescent="0.35">
      <c r="A457" s="23" t="str">
        <f>B279&amp;C417&amp;D457</f>
        <v>DISTRIBUCION VOLUMEN X CRITERIO (kg ó litros)Total Bebidas FriasTENER HAMBRE/SIN PLANIFICAR</v>
      </c>
      <c r="B457" s="23">
        <v>0</v>
      </c>
      <c r="C457" s="23">
        <v>0</v>
      </c>
      <c r="D457" s="24" t="s">
        <v>151</v>
      </c>
      <c r="E457" s="24">
        <v>27.104388168110056</v>
      </c>
      <c r="F457" s="24">
        <v>28.301937291316943</v>
      </c>
      <c r="G457" s="24">
        <v>27.314751174939889</v>
      </c>
      <c r="H457" s="24">
        <v>28.632018998620111</v>
      </c>
      <c r="I457" s="24">
        <v>23.297979882999673</v>
      </c>
      <c r="J457" s="24">
        <v>24.023970936025513</v>
      </c>
      <c r="K457" s="24">
        <v>21.833722040539385</v>
      </c>
      <c r="L457" s="24">
        <v>21.805394276174184</v>
      </c>
      <c r="M457" s="90">
        <v>22.938055864770195</v>
      </c>
    </row>
    <row r="458" spans="1:13" x14ac:dyDescent="0.35">
      <c r="A458" s="23" t="str">
        <f>B279&amp;C417&amp;D458</f>
        <v>DISTRIBUCION VOLUMEN X CRITERIO (kg ó litros)Total Bebidas FriasESTAR DE COMPRAS</v>
      </c>
      <c r="B458" s="23">
        <v>0</v>
      </c>
      <c r="C458" s="23">
        <v>0</v>
      </c>
      <c r="D458" s="23" t="s">
        <v>152</v>
      </c>
      <c r="E458" s="56">
        <v>2.6837912200829406</v>
      </c>
      <c r="F458" s="56">
        <v>2.4337139487518922</v>
      </c>
      <c r="G458" s="56">
        <v>2.6069109596180757</v>
      </c>
      <c r="H458" s="56">
        <v>2.7435126971698076</v>
      </c>
      <c r="I458" s="56">
        <v>2.1360858190126364</v>
      </c>
      <c r="J458" s="56">
        <v>2.0853349131855681</v>
      </c>
      <c r="K458" s="56">
        <v>2.534958041851799</v>
      </c>
      <c r="L458" s="56">
        <v>2.8266218300868227</v>
      </c>
      <c r="M458" s="90">
        <v>2.1225814744841678</v>
      </c>
    </row>
    <row r="459" spans="1:13" x14ac:dyDescent="0.35">
      <c r="A459" s="23" t="str">
        <f>B279&amp;C417&amp;D459</f>
        <v>DISTRIBUCION VOLUMEN X CRITERIO (kg ó litros)Total Bebidas FriasNO COCINAR EN CASA</v>
      </c>
      <c r="B459" s="23">
        <v>0</v>
      </c>
      <c r="C459" s="23">
        <v>0</v>
      </c>
      <c r="D459" s="24" t="s">
        <v>153</v>
      </c>
      <c r="E459" s="24">
        <v>3.5899743565420152</v>
      </c>
      <c r="F459" s="24">
        <v>3.2690152228673974</v>
      </c>
      <c r="G459" s="24">
        <v>3.4175198600601817</v>
      </c>
      <c r="H459" s="24">
        <v>3.4903391439091811</v>
      </c>
      <c r="I459" s="24">
        <v>3.4961805217808188</v>
      </c>
      <c r="J459" s="24">
        <v>2.9243496030468727</v>
      </c>
      <c r="K459" s="24">
        <v>3.3595384038700509</v>
      </c>
      <c r="L459" s="24">
        <v>3.1448933422165579</v>
      </c>
      <c r="M459" s="90">
        <v>2.9488074269289761</v>
      </c>
    </row>
    <row r="460" spans="1:13" x14ac:dyDescent="0.35">
      <c r="A460" s="23" t="str">
        <f>B279&amp;C417&amp;D460</f>
        <v>DISTRIBUCION VOLUMEN X CRITERIO (kg ó litros)Total Bebidas FriasCELEBRACION/FIESTA/SALIR TOMAR</v>
      </c>
      <c r="B460" s="23">
        <v>0</v>
      </c>
      <c r="C460" s="23">
        <v>0</v>
      </c>
      <c r="D460" s="23" t="s">
        <v>154</v>
      </c>
      <c r="E460" s="56">
        <v>31.110218385939987</v>
      </c>
      <c r="F460" s="56">
        <v>30.060974334113933</v>
      </c>
      <c r="G460" s="56">
        <v>33.313469874107035</v>
      </c>
      <c r="H460" s="56">
        <v>31.111802992373633</v>
      </c>
      <c r="I460" s="56">
        <v>35.459911478717785</v>
      </c>
      <c r="J460" s="56">
        <v>34.361138727162441</v>
      </c>
      <c r="K460" s="56">
        <v>38.239861934665711</v>
      </c>
      <c r="L460" s="56">
        <v>36.218611763918709</v>
      </c>
      <c r="M460" s="90">
        <v>37.050464657914794</v>
      </c>
    </row>
    <row r="461" spans="1:13" x14ac:dyDescent="0.35">
      <c r="A461" s="23" t="str">
        <f>B279&amp;C417&amp;D461</f>
        <v>DISTRIBUCION VOLUMEN X CRITERIO (kg ó litros)Total Bebidas FriasVIENDO DEPORTES</v>
      </c>
      <c r="B461" s="23">
        <v>0</v>
      </c>
      <c r="C461" s="23">
        <v>0</v>
      </c>
      <c r="D461" s="24" t="s">
        <v>155</v>
      </c>
      <c r="E461" s="24">
        <v>1.985917414418473</v>
      </c>
      <c r="F461" s="24">
        <v>1.4110778239992186</v>
      </c>
      <c r="G461" s="24">
        <v>1.810367342005893</v>
      </c>
      <c r="H461" s="24">
        <v>2.7596723570945381</v>
      </c>
      <c r="I461" s="24">
        <v>2.4251101751424318</v>
      </c>
      <c r="J461" s="24">
        <v>1.6244234236741384</v>
      </c>
      <c r="K461" s="24">
        <v>3.1419632697091964</v>
      </c>
      <c r="L461" s="24">
        <v>2.5021118187940043</v>
      </c>
      <c r="M461" s="90">
        <v>1.9609757571821509</v>
      </c>
    </row>
    <row r="462" spans="1:13" x14ac:dyDescent="0.35">
      <c r="A462" s="23" t="str">
        <f>B279&amp;C417&amp;D462</f>
        <v>DISTRIBUCION VOLUMEN X CRITERIO (kg ó litros)Total Bebidas FriasOTROS MOTIVOS</v>
      </c>
      <c r="B462" s="23">
        <v>0</v>
      </c>
      <c r="C462" s="23">
        <v>0</v>
      </c>
      <c r="D462" s="23" t="s">
        <v>156</v>
      </c>
      <c r="E462" s="56">
        <v>5.6087273806671964</v>
      </c>
      <c r="F462" s="56">
        <v>5.7175572856574908</v>
      </c>
      <c r="G462" s="56">
        <v>4.9873470161141489</v>
      </c>
      <c r="H462" s="56">
        <v>5.2944955528808642</v>
      </c>
      <c r="I462" s="56">
        <v>5.3316138517237244</v>
      </c>
      <c r="J462" s="56">
        <v>5.9330934003600833</v>
      </c>
      <c r="K462" s="56">
        <v>5.2271460797612423</v>
      </c>
      <c r="L462" s="56">
        <v>5.556992330633804</v>
      </c>
      <c r="M462" s="90">
        <v>5.6647873332081105</v>
      </c>
    </row>
    <row r="463" spans="1:13" x14ac:dyDescent="0.35">
      <c r="A463" s="23" t="str">
        <f>B279&amp;C463&amp;D463</f>
        <v>DISTRIBUCION VOLUMEN X CRITERIO (kg ó litros)Total Bebidas CalientesT.ESPAÑA</v>
      </c>
      <c r="B463" s="23">
        <v>0</v>
      </c>
      <c r="C463" s="23" t="s">
        <v>65</v>
      </c>
      <c r="D463" s="24" t="s">
        <v>49</v>
      </c>
      <c r="E463" s="24">
        <v>100</v>
      </c>
      <c r="F463" s="24">
        <v>100</v>
      </c>
      <c r="G463" s="24">
        <v>100</v>
      </c>
      <c r="H463" s="24">
        <v>100</v>
      </c>
      <c r="I463" s="24">
        <v>100</v>
      </c>
      <c r="J463" s="24">
        <v>100</v>
      </c>
      <c r="K463" s="24">
        <v>100</v>
      </c>
      <c r="L463" s="24">
        <v>100</v>
      </c>
      <c r="M463" s="90">
        <v>100</v>
      </c>
    </row>
    <row r="464" spans="1:13" x14ac:dyDescent="0.35">
      <c r="A464" s="23" t="str">
        <f>B279&amp;C463&amp;D464</f>
        <v>DISTRIBUCION VOLUMEN X CRITERIO (kg ó litros)Total Bebidas CalientesHiper+Super+Discount+G.A</v>
      </c>
      <c r="B464" s="23">
        <v>0</v>
      </c>
      <c r="C464" s="23">
        <v>0</v>
      </c>
      <c r="D464" s="23" t="s">
        <v>112</v>
      </c>
      <c r="E464" s="56">
        <v>2.1242826952257956</v>
      </c>
      <c r="F464" s="56">
        <v>2.1370601625621042</v>
      </c>
      <c r="G464" s="56">
        <v>1.2261600032056139</v>
      </c>
      <c r="H464" s="56">
        <v>1.3299107996130712</v>
      </c>
      <c r="I464" s="56">
        <v>1.4241229770387711</v>
      </c>
      <c r="J464" s="56">
        <v>1.9102188985572532</v>
      </c>
      <c r="K464" s="56">
        <v>1.3450472824323747</v>
      </c>
      <c r="L464" s="56">
        <v>1.2458593846764061</v>
      </c>
      <c r="M464" s="90">
        <v>1.570766041264297</v>
      </c>
    </row>
    <row r="465" spans="1:13" x14ac:dyDescent="0.35">
      <c r="A465" s="23" t="str">
        <f>B279&amp;C463&amp;D465</f>
        <v>DISTRIBUCION VOLUMEN X CRITERIO (kg ó litros)Total Bebidas CalientesRestaurantes</v>
      </c>
      <c r="B465" s="23">
        <v>0</v>
      </c>
      <c r="C465" s="23">
        <v>0</v>
      </c>
      <c r="D465" s="24" t="s">
        <v>113</v>
      </c>
      <c r="E465" s="24">
        <v>3.9695772507863754</v>
      </c>
      <c r="F465" s="24">
        <v>4.7703188543420652</v>
      </c>
      <c r="G465" s="24">
        <v>4.5158439917552737</v>
      </c>
      <c r="H465" s="24">
        <v>4.0010418644819268</v>
      </c>
      <c r="I465" s="24">
        <v>4.2244468328724762</v>
      </c>
      <c r="J465" s="24">
        <v>4.4042050487821172</v>
      </c>
      <c r="K465" s="24">
        <v>4.0927973738097316</v>
      </c>
      <c r="L465" s="24">
        <v>4.1070665775900306</v>
      </c>
      <c r="M465" s="90">
        <v>4.1769795705625601</v>
      </c>
    </row>
    <row r="466" spans="1:13" x14ac:dyDescent="0.35">
      <c r="A466" s="23" t="str">
        <f>B279&amp;C463&amp;D466</f>
        <v>DISTRIBUCION VOLUMEN X CRITERIO (kg ó litros)Total Bebidas CalientesRestaurantes Fast Food</v>
      </c>
      <c r="B466" s="23">
        <v>0</v>
      </c>
      <c r="C466" s="23">
        <v>0</v>
      </c>
      <c r="D466" s="23" t="s">
        <v>114</v>
      </c>
      <c r="E466" s="56">
        <v>1.0268993602724239</v>
      </c>
      <c r="F466" s="56">
        <v>1.0139220240810589</v>
      </c>
      <c r="G466" s="56">
        <v>1.2293837215727621</v>
      </c>
      <c r="H466" s="56">
        <v>1.1674888152699954</v>
      </c>
      <c r="I466" s="56">
        <v>1.1137250118575934</v>
      </c>
      <c r="J466" s="56">
        <v>1.1423850634234691</v>
      </c>
      <c r="K466" s="56">
        <v>1.1115930507135945</v>
      </c>
      <c r="L466" s="56">
        <v>1.4235724096497424</v>
      </c>
      <c r="M466" s="90">
        <v>1.4770322481598812</v>
      </c>
    </row>
    <row r="467" spans="1:13" x14ac:dyDescent="0.35">
      <c r="A467" s="23" t="str">
        <f>B279&amp;C463&amp;D467</f>
        <v>DISTRIBUCION VOLUMEN X CRITERIO (kg ó litros)Total Bebidas CalientesBares/Cafeterias/Cervecerias</v>
      </c>
      <c r="B467" s="23">
        <v>0</v>
      </c>
      <c r="C467" s="23">
        <v>0</v>
      </c>
      <c r="D467" s="24" t="s">
        <v>115</v>
      </c>
      <c r="E467" s="24">
        <v>72.857632125505376</v>
      </c>
      <c r="F467" s="24">
        <v>71.887613079019701</v>
      </c>
      <c r="G467" s="24">
        <v>73.387179042652889</v>
      </c>
      <c r="H467" s="24">
        <v>72.15000480007474</v>
      </c>
      <c r="I467" s="24">
        <v>72.809986587802783</v>
      </c>
      <c r="J467" s="24">
        <v>73.152624324525462</v>
      </c>
      <c r="K467" s="24">
        <v>74.574829628410612</v>
      </c>
      <c r="L467" s="24">
        <v>72.838817673538742</v>
      </c>
      <c r="M467" s="90">
        <v>72.070394494972959</v>
      </c>
    </row>
    <row r="468" spans="1:13" x14ac:dyDescent="0.35">
      <c r="A468" s="23" t="str">
        <f>B279&amp;C463&amp;D468</f>
        <v>DISTRIBUCION VOLUMEN X CRITERIO (kg ó litros)Total Bebidas CalientesPanaderias/Pastelerias</v>
      </c>
      <c r="B468" s="23">
        <v>0</v>
      </c>
      <c r="C468" s="23">
        <v>0</v>
      </c>
      <c r="D468" s="23" t="s">
        <v>116</v>
      </c>
      <c r="E468" s="56">
        <v>3.961317599635191</v>
      </c>
      <c r="F468" s="56">
        <v>3.2632725873274468</v>
      </c>
      <c r="G468" s="56">
        <v>3.8327270748065176</v>
      </c>
      <c r="H468" s="56">
        <v>4.092678537954229</v>
      </c>
      <c r="I468" s="56">
        <v>3.6449544344380644</v>
      </c>
      <c r="J468" s="56">
        <v>3.0489082013928215</v>
      </c>
      <c r="K468" s="56">
        <v>3.6273368299014992</v>
      </c>
      <c r="L468" s="56">
        <v>4.0477639038963469</v>
      </c>
      <c r="M468" s="90">
        <v>3.7317238381243998</v>
      </c>
    </row>
    <row r="469" spans="1:13" x14ac:dyDescent="0.35">
      <c r="A469" s="23" t="str">
        <f>B279&amp;C463&amp;D469</f>
        <v>DISTRIBUCION VOLUMEN X CRITERIO (kg ó litros)Total Bebidas CalientesTda.Alimentacion/Delicatesen</v>
      </c>
      <c r="B469" s="23">
        <v>0</v>
      </c>
      <c r="C469" s="23">
        <v>0</v>
      </c>
      <c r="D469" s="24" t="s">
        <v>117</v>
      </c>
      <c r="E469" s="24">
        <v>5.7322784508646536E-2</v>
      </c>
      <c r="F469" s="24">
        <v>0.82285228379849318</v>
      </c>
      <c r="G469" s="24">
        <v>1.8205996198733521</v>
      </c>
      <c r="H469" s="24">
        <v>1.8872023757880958</v>
      </c>
      <c r="I469" s="24">
        <v>0.60752130869932242</v>
      </c>
      <c r="J469" s="24">
        <v>0.16299008753905708</v>
      </c>
      <c r="K469" s="24">
        <v>0.39760939276386531</v>
      </c>
      <c r="L469" s="24">
        <v>0.23979921875260179</v>
      </c>
      <c r="M469" s="90">
        <v>0.1976218588541051</v>
      </c>
    </row>
    <row r="470" spans="1:13" x14ac:dyDescent="0.35">
      <c r="A470" s="23" t="str">
        <f>B279&amp;C463&amp;D470</f>
        <v>DISTRIBUCION VOLUMEN X CRITERIO (kg ó litros)Total Bebidas CalientesCanal Conveniencia/24h</v>
      </c>
      <c r="B470" s="23">
        <v>0</v>
      </c>
      <c r="C470" s="23">
        <v>0</v>
      </c>
      <c r="D470" s="23" t="s">
        <v>118</v>
      </c>
      <c r="E470" s="56">
        <v>0.21666127046040634</v>
      </c>
      <c r="F470" s="56">
        <v>0.3249775047983765</v>
      </c>
      <c r="G470" s="56">
        <v>0.26534539197063239</v>
      </c>
      <c r="H470" s="56">
        <v>0.29840761549535394</v>
      </c>
      <c r="I470" s="56">
        <v>0.23084186353245797</v>
      </c>
      <c r="J470" s="56">
        <v>0.22067241175555682</v>
      </c>
      <c r="K470" s="56">
        <v>0.42635363991784975</v>
      </c>
      <c r="L470" s="56">
        <v>0.35012391317007746</v>
      </c>
      <c r="M470" s="90">
        <v>0.28538067216815227</v>
      </c>
    </row>
    <row r="471" spans="1:13" x14ac:dyDescent="0.35">
      <c r="A471" s="23" t="str">
        <f>B279&amp;C463&amp;D471</f>
        <v>DISTRIBUCION VOLUMEN X CRITERIO (kg ó litros)Total Bebidas CalientesHoteles</v>
      </c>
      <c r="B471" s="23">
        <v>0</v>
      </c>
      <c r="C471" s="23">
        <v>0</v>
      </c>
      <c r="D471" s="24" t="s">
        <v>119</v>
      </c>
      <c r="E471" s="24">
        <v>0.18511684804674128</v>
      </c>
      <c r="F471" s="24">
        <v>0.7032314454504881</v>
      </c>
      <c r="G471" s="24">
        <v>0.38584797387951769</v>
      </c>
      <c r="H471" s="24">
        <v>0.29122036069709212</v>
      </c>
      <c r="I471" s="24">
        <v>0.51551753689618429</v>
      </c>
      <c r="J471" s="24">
        <v>0.49886641152912342</v>
      </c>
      <c r="K471" s="24">
        <v>0.43923132344261911</v>
      </c>
      <c r="L471" s="24">
        <v>0.42095268443064049</v>
      </c>
      <c r="M471" s="90">
        <v>0.59535040661093297</v>
      </c>
    </row>
    <row r="472" spans="1:13" x14ac:dyDescent="0.35">
      <c r="A472" s="23" t="str">
        <f>B279&amp;C463&amp;D472</f>
        <v>DISTRIBUCION VOLUMEN X CRITERIO (kg ó litros)Total Bebidas CalientesEstaciones de servicio</v>
      </c>
      <c r="B472" s="23">
        <v>0</v>
      </c>
      <c r="C472" s="23">
        <v>0</v>
      </c>
      <c r="D472" s="23" t="s">
        <v>120</v>
      </c>
      <c r="E472" s="56">
        <v>2.3498716377318685</v>
      </c>
      <c r="F472" s="56">
        <v>2.8568703224211833</v>
      </c>
      <c r="G472" s="56">
        <v>1.9306906282433336</v>
      </c>
      <c r="H472" s="56">
        <v>1.799669163530063</v>
      </c>
      <c r="I472" s="56">
        <v>2.189378096540731</v>
      </c>
      <c r="J472" s="56">
        <v>2.8311078590391228</v>
      </c>
      <c r="K472" s="56">
        <v>1.9213260093773972</v>
      </c>
      <c r="L472" s="56">
        <v>1.916120323100988</v>
      </c>
      <c r="M472" s="90">
        <v>2.2445288172223843</v>
      </c>
    </row>
    <row r="473" spans="1:13" x14ac:dyDescent="0.35">
      <c r="A473" s="23" t="str">
        <f>B279&amp;C463&amp;D473</f>
        <v>DISTRIBUCION VOLUMEN X CRITERIO (kg ó litros)Total Bebidas CalientesMaquinas dispensadoras</v>
      </c>
      <c r="B473" s="23">
        <v>0</v>
      </c>
      <c r="C473" s="23">
        <v>0</v>
      </c>
      <c r="D473" s="24" t="s">
        <v>121</v>
      </c>
      <c r="E473" s="24">
        <v>7.8682468251595763</v>
      </c>
      <c r="F473" s="24">
        <v>7.1391686423055125</v>
      </c>
      <c r="G473" s="24">
        <v>7.3103190709288324</v>
      </c>
      <c r="H473" s="24">
        <v>8.4204886781796393</v>
      </c>
      <c r="I473" s="24">
        <v>8.3566380026218958</v>
      </c>
      <c r="J473" s="24">
        <v>7.3731310821444698</v>
      </c>
      <c r="K473" s="24">
        <v>7.5376094906990847</v>
      </c>
      <c r="L473" s="24">
        <v>8.1414305042436936</v>
      </c>
      <c r="M473" s="90">
        <v>7.9706676641694312</v>
      </c>
    </row>
    <row r="474" spans="1:13" x14ac:dyDescent="0.35">
      <c r="A474" s="23" t="str">
        <f>B279&amp;C463&amp;D474</f>
        <v>DISTRIBUCION VOLUMEN X CRITERIO (kg ó litros)Total Bebidas CalientesServicio en la empresa</v>
      </c>
      <c r="B474" s="23">
        <v>0</v>
      </c>
      <c r="C474" s="23">
        <v>0</v>
      </c>
      <c r="D474" s="23" t="s">
        <v>122</v>
      </c>
      <c r="E474" s="56">
        <v>3.3340003593046093</v>
      </c>
      <c r="F474" s="56">
        <v>2.5716108877492165</v>
      </c>
      <c r="G474" s="56">
        <v>2.1776663199812569</v>
      </c>
      <c r="H474" s="56">
        <v>2.5953975304670052</v>
      </c>
      <c r="I474" s="56">
        <v>2.671829926704139</v>
      </c>
      <c r="J474" s="56">
        <v>2.5016844584702049</v>
      </c>
      <c r="K474" s="56">
        <v>2.4556266397448927</v>
      </c>
      <c r="L474" s="56">
        <v>3.0737523865130578</v>
      </c>
      <c r="M474" s="90">
        <v>3.0313606354137876</v>
      </c>
    </row>
    <row r="475" spans="1:13" x14ac:dyDescent="0.35">
      <c r="A475" s="23" t="str">
        <f>B279&amp;C463&amp;D475</f>
        <v>DISTRIBUCION VOLUMEN X CRITERIO (kg ó litros)Total Bebidas CalientesResto de canales</v>
      </c>
      <c r="B475" s="23">
        <v>0</v>
      </c>
      <c r="C475" s="23">
        <v>0</v>
      </c>
      <c r="D475" s="24" t="s">
        <v>123</v>
      </c>
      <c r="E475" s="24">
        <v>2.0490678551227623</v>
      </c>
      <c r="F475" s="24">
        <v>2.5091011983458427</v>
      </c>
      <c r="G475" s="24">
        <v>1.9182395386490918</v>
      </c>
      <c r="H475" s="24">
        <v>1.966496831821039</v>
      </c>
      <c r="I475" s="24">
        <v>2.2110179736269178</v>
      </c>
      <c r="J475" s="24">
        <v>2.7531957500148607</v>
      </c>
      <c r="K475" s="24">
        <v>2.0706399035282552</v>
      </c>
      <c r="L475" s="24">
        <v>2.1947256687761416</v>
      </c>
      <c r="M475" s="90">
        <v>2.6482012673947102</v>
      </c>
    </row>
    <row r="476" spans="1:13" x14ac:dyDescent="0.35">
      <c r="A476" s="23" t="str">
        <f>B279&amp;C463&amp;D476</f>
        <v>DISTRIBUCION VOLUMEN X CRITERIO (kg ó litros)Total Bebidas CalientesEN LA CALLE</v>
      </c>
      <c r="B476" s="23">
        <v>0</v>
      </c>
      <c r="C476" s="23">
        <v>0</v>
      </c>
      <c r="D476" s="23" t="s">
        <v>124</v>
      </c>
      <c r="E476" s="56">
        <v>4.6591991158390513</v>
      </c>
      <c r="F476" s="56">
        <v>2.0511346305651852</v>
      </c>
      <c r="G476" s="56">
        <v>1.5027149866069542</v>
      </c>
      <c r="H476" s="56">
        <v>1.7039656863525736</v>
      </c>
      <c r="I476" s="56">
        <v>1.8445332095723004</v>
      </c>
      <c r="J476" s="56">
        <v>1.8095467309897011</v>
      </c>
      <c r="K476" s="56">
        <v>1.1053414170463804</v>
      </c>
      <c r="L476" s="56">
        <v>1.2102191039235781</v>
      </c>
      <c r="M476" s="90">
        <v>1.2093895699230013</v>
      </c>
    </row>
    <row r="477" spans="1:13" x14ac:dyDescent="0.35">
      <c r="A477" s="23" t="str">
        <f>B279&amp;C463&amp;D477</f>
        <v>DISTRIBUCION VOLUMEN X CRITERIO (kg ó litros)Total Bebidas CalientesEN CASA DE OTROS</v>
      </c>
      <c r="B477" s="23">
        <v>0</v>
      </c>
      <c r="C477" s="23">
        <v>0</v>
      </c>
      <c r="D477" s="24" t="s">
        <v>125</v>
      </c>
      <c r="E477" s="24">
        <v>0.48238947544071142</v>
      </c>
      <c r="F477" s="24">
        <v>0.76643570684535889</v>
      </c>
      <c r="G477" s="24">
        <v>0.86410990455848302</v>
      </c>
      <c r="H477" s="24">
        <v>0.56293196073156515</v>
      </c>
      <c r="I477" s="24">
        <v>0.55640473565968029</v>
      </c>
      <c r="J477" s="24">
        <v>0.63307995723217025</v>
      </c>
      <c r="K477" s="24">
        <v>0.70154898473313454</v>
      </c>
      <c r="L477" s="24">
        <v>0.53112774085231884</v>
      </c>
      <c r="M477" s="90">
        <v>0.46548062685996028</v>
      </c>
    </row>
    <row r="478" spans="1:13" x14ac:dyDescent="0.35">
      <c r="A478" s="23" t="str">
        <f>B279&amp;C463&amp;D478</f>
        <v>DISTRIBUCION VOLUMEN X CRITERIO (kg ó litros)Total Bebidas CalientesEN EL ESTABLECIMIENTO</v>
      </c>
      <c r="B478" s="23">
        <v>0</v>
      </c>
      <c r="C478" s="23">
        <v>0</v>
      </c>
      <c r="D478" s="23" t="s">
        <v>126</v>
      </c>
      <c r="E478" s="56">
        <v>78.021396964782184</v>
      </c>
      <c r="F478" s="56">
        <v>82.894370800895771</v>
      </c>
      <c r="G478" s="56">
        <v>83.368174377747977</v>
      </c>
      <c r="H478" s="56">
        <v>81.954653954246979</v>
      </c>
      <c r="I478" s="56">
        <v>82.230058739403589</v>
      </c>
      <c r="J478" s="56">
        <v>82.792956438647096</v>
      </c>
      <c r="K478" s="56">
        <v>83.246919242258656</v>
      </c>
      <c r="L478" s="56">
        <v>82.060391061268461</v>
      </c>
      <c r="M478" s="90">
        <v>83.203094840302001</v>
      </c>
    </row>
    <row r="479" spans="1:13" x14ac:dyDescent="0.35">
      <c r="A479" s="23" t="str">
        <f>B279&amp;C463&amp;D479</f>
        <v>DISTRIBUCION VOLUMEN X CRITERIO (kg ó litros)Total Bebidas CalientesEN EL TRABAJO</v>
      </c>
      <c r="B479" s="23">
        <v>0</v>
      </c>
      <c r="C479" s="23">
        <v>0</v>
      </c>
      <c r="D479" s="24" t="s">
        <v>127</v>
      </c>
      <c r="E479" s="24">
        <v>15.047452186595937</v>
      </c>
      <c r="F479" s="24">
        <v>12.607201465875567</v>
      </c>
      <c r="G479" s="24">
        <v>12.205863155116404</v>
      </c>
      <c r="H479" s="24">
        <v>13.922207294610308</v>
      </c>
      <c r="I479" s="24">
        <v>13.690347745133282</v>
      </c>
      <c r="J479" s="24">
        <v>12.989427319980823</v>
      </c>
      <c r="K479" s="24">
        <v>12.715872634475911</v>
      </c>
      <c r="L479" s="24">
        <v>14.070271045801894</v>
      </c>
      <c r="M479" s="90">
        <v>13.131821861348103</v>
      </c>
    </row>
    <row r="480" spans="1:13" x14ac:dyDescent="0.35">
      <c r="A480" s="23" t="str">
        <f>B279&amp;C463&amp;D480</f>
        <v>DISTRIBUCION VOLUMEN X CRITERIO (kg ó litros)Total Bebidas CalientesEN COLEGIO/INSTITUTO/UNIV.</v>
      </c>
      <c r="B480" s="23">
        <v>0</v>
      </c>
      <c r="C480" s="23">
        <v>0</v>
      </c>
      <c r="D480" s="23" t="s">
        <v>128</v>
      </c>
      <c r="E480" s="56">
        <v>0.29027821720084773</v>
      </c>
      <c r="F480" s="56">
        <v>0.18248863855136011</v>
      </c>
      <c r="G480" s="56">
        <v>0.54699138083146182</v>
      </c>
      <c r="H480" s="56">
        <v>0.48795651234768928</v>
      </c>
      <c r="I480" s="56">
        <v>0.43601561778572989</v>
      </c>
      <c r="J480" s="56">
        <v>0.16635023594814322</v>
      </c>
      <c r="K480" s="56">
        <v>0.32895635291743608</v>
      </c>
      <c r="L480" s="56">
        <v>0.45405468214292932</v>
      </c>
      <c r="M480" s="90">
        <v>0.36164001458254674</v>
      </c>
    </row>
    <row r="481" spans="1:13" x14ac:dyDescent="0.35">
      <c r="A481" s="23" t="str">
        <f>B279&amp;C463&amp;D481</f>
        <v>DISTRIBUCION VOLUMEN X CRITERIO (kg ó litros)Total Bebidas CalientesEN MI CASA</v>
      </c>
      <c r="B481" s="23">
        <v>0</v>
      </c>
      <c r="C481" s="23">
        <v>0</v>
      </c>
      <c r="D481" s="24" t="s">
        <v>129</v>
      </c>
      <c r="E481" s="24">
        <v>0.52506978164048768</v>
      </c>
      <c r="F481" s="24">
        <v>0.38323018432730144</v>
      </c>
      <c r="G481" s="24">
        <v>0.48391158041618482</v>
      </c>
      <c r="H481" s="24">
        <v>0.47672845783215506</v>
      </c>
      <c r="I481" s="24">
        <v>0.25048884901372181</v>
      </c>
      <c r="J481" s="24">
        <v>0.22615519442460361</v>
      </c>
      <c r="K481" s="24">
        <v>0.49214416571849529</v>
      </c>
      <c r="L481" s="24">
        <v>0.41144552237593446</v>
      </c>
      <c r="M481" s="90">
        <v>0.21665331294202453</v>
      </c>
    </row>
    <row r="482" spans="1:13" x14ac:dyDescent="0.35">
      <c r="A482" s="23" t="str">
        <f>B279&amp;C463&amp;D482</f>
        <v>DISTRIBUCION VOLUMEN X CRITERIO (kg ó litros)Total Bebidas CalientesEN M.TRANSP.(AVION,TREN,AUTOC,E</v>
      </c>
      <c r="B482" s="23">
        <v>0</v>
      </c>
      <c r="C482" s="23">
        <v>0</v>
      </c>
      <c r="D482" s="23" t="s">
        <v>130</v>
      </c>
      <c r="E482" s="56">
        <v>0.26730388956625911</v>
      </c>
      <c r="F482" s="56">
        <v>0.32230179037679396</v>
      </c>
      <c r="G482" s="56">
        <v>0.26845780670731034</v>
      </c>
      <c r="H482" s="56">
        <v>0.21142216542544309</v>
      </c>
      <c r="I482" s="56">
        <v>0.1602930964605222</v>
      </c>
      <c r="J482" s="56">
        <v>0.3076914433006851</v>
      </c>
      <c r="K482" s="56">
        <v>0.16535826774177634</v>
      </c>
      <c r="L482" s="56">
        <v>0.11055520202139313</v>
      </c>
      <c r="M482" s="90">
        <v>0.12459776905851189</v>
      </c>
    </row>
    <row r="483" spans="1:13" x14ac:dyDescent="0.35">
      <c r="A483" s="23" t="str">
        <f>B279&amp;C463&amp;D483</f>
        <v>DISTRIBUCION VOLUMEN X CRITERIO (kg ó litros)Total Bebidas CalientesEN OTRO LUGAR</v>
      </c>
      <c r="B483" s="23">
        <v>0</v>
      </c>
      <c r="C483" s="23">
        <v>0</v>
      </c>
      <c r="D483" s="24" t="s">
        <v>131</v>
      </c>
      <c r="E483" s="24">
        <v>0.7069061167606997</v>
      </c>
      <c r="F483" s="24">
        <v>0.79283548382151348</v>
      </c>
      <c r="G483" s="24">
        <v>0.7597896498473321</v>
      </c>
      <c r="H483" s="24">
        <v>0.68012674614621627</v>
      </c>
      <c r="I483" s="24">
        <v>0.83184176013639777</v>
      </c>
      <c r="J483" s="24">
        <v>1.0747871311025492</v>
      </c>
      <c r="K483" s="24">
        <v>1.2438698221477975</v>
      </c>
      <c r="L483" s="24">
        <v>1.1519331560300554</v>
      </c>
      <c r="M483" s="90">
        <v>1.2873153679047336</v>
      </c>
    </row>
    <row r="484" spans="1:13" x14ac:dyDescent="0.35">
      <c r="A484" s="23" t="str">
        <f>B279&amp;C463&amp;D484</f>
        <v>DISTRIBUCION VOLUMEN X CRITERIO (kg ó litros)Total Bebidas CalientesDESAYUNO</v>
      </c>
      <c r="B484" s="23">
        <v>0</v>
      </c>
      <c r="C484" s="23">
        <v>0</v>
      </c>
      <c r="D484" s="23" t="s">
        <v>132</v>
      </c>
      <c r="E484" s="56">
        <v>63.216048854915954</v>
      </c>
      <c r="F484" s="56">
        <v>63.414057507468428</v>
      </c>
      <c r="G484" s="56">
        <v>60.76801857001508</v>
      </c>
      <c r="H484" s="56">
        <v>59.935156725178487</v>
      </c>
      <c r="I484" s="56">
        <v>61.385423493074335</v>
      </c>
      <c r="J484" s="56">
        <v>63.84855311916656</v>
      </c>
      <c r="K484" s="56">
        <v>59.864303250386044</v>
      </c>
      <c r="L484" s="56">
        <v>58.460131537333673</v>
      </c>
      <c r="M484" s="90">
        <v>62.136654090154543</v>
      </c>
    </row>
    <row r="485" spans="1:13" x14ac:dyDescent="0.35">
      <c r="A485" s="23" t="str">
        <f>B279&amp;C463&amp;D485</f>
        <v>DISTRIBUCION VOLUMEN X CRITERIO (kg ó litros)Total Bebidas CalientesAPERITIVO/ANTES DE COMER</v>
      </c>
      <c r="B485" s="23">
        <v>0</v>
      </c>
      <c r="C485" s="23">
        <v>0</v>
      </c>
      <c r="D485" s="24" t="s">
        <v>133</v>
      </c>
      <c r="E485" s="24">
        <v>9.6275220486171058</v>
      </c>
      <c r="F485" s="24">
        <v>9.0992582001938977</v>
      </c>
      <c r="G485" s="24">
        <v>8.8493791078389652</v>
      </c>
      <c r="H485" s="24">
        <v>10.023203832280746</v>
      </c>
      <c r="I485" s="24">
        <v>9.789374281512373</v>
      </c>
      <c r="J485" s="24">
        <v>9.23346420360701</v>
      </c>
      <c r="K485" s="24">
        <v>9.7763561022911674</v>
      </c>
      <c r="L485" s="24">
        <v>10.223231836437813</v>
      </c>
      <c r="M485" s="90">
        <v>8.9136668923394655</v>
      </c>
    </row>
    <row r="486" spans="1:13" x14ac:dyDescent="0.35">
      <c r="A486" s="23" t="str">
        <f>B279&amp;C463&amp;D486</f>
        <v>DISTRIBUCION VOLUMEN X CRITERIO (kg ó litros)Total Bebidas CalientesCOMIDA</v>
      </c>
      <c r="B486" s="23">
        <v>0</v>
      </c>
      <c r="C486" s="23">
        <v>0</v>
      </c>
      <c r="D486" s="23" t="s">
        <v>134</v>
      </c>
      <c r="E486" s="56">
        <v>7.6819881632612788</v>
      </c>
      <c r="F486" s="56">
        <v>7.828705681028401</v>
      </c>
      <c r="G486" s="56">
        <v>7.4472155131295805</v>
      </c>
      <c r="H486" s="56">
        <v>6.7789923362418376</v>
      </c>
      <c r="I486" s="56">
        <v>7.6755096516391852</v>
      </c>
      <c r="J486" s="56">
        <v>7.0896843505651574</v>
      </c>
      <c r="K486" s="56">
        <v>6.936369600283129</v>
      </c>
      <c r="L486" s="56">
        <v>6.9630038768372637</v>
      </c>
      <c r="M486" s="90">
        <v>7.561854831848577</v>
      </c>
    </row>
    <row r="487" spans="1:13" x14ac:dyDescent="0.35">
      <c r="A487" s="23" t="str">
        <f>B279&amp;C463&amp;D487</f>
        <v>DISTRIBUCION VOLUMEN X CRITERIO (kg ó litros)Total Bebidas CalientesTARDE/MERIENDA</v>
      </c>
      <c r="B487" s="23">
        <v>0</v>
      </c>
      <c r="C487" s="23">
        <v>0</v>
      </c>
      <c r="D487" s="24" t="s">
        <v>135</v>
      </c>
      <c r="E487" s="24">
        <v>14.576391200514117</v>
      </c>
      <c r="F487" s="24">
        <v>12.530592693276471</v>
      </c>
      <c r="G487" s="24">
        <v>16.658585424986232</v>
      </c>
      <c r="H487" s="24">
        <v>17.437002083158443</v>
      </c>
      <c r="I487" s="24">
        <v>15.275475968201411</v>
      </c>
      <c r="J487" s="24">
        <v>12.519822485383495</v>
      </c>
      <c r="K487" s="24">
        <v>17.073901470287865</v>
      </c>
      <c r="L487" s="24">
        <v>18.182377157198498</v>
      </c>
      <c r="M487" s="90">
        <v>14.764919664003745</v>
      </c>
    </row>
    <row r="488" spans="1:13" x14ac:dyDescent="0.35">
      <c r="A488" s="23" t="str">
        <f>B279&amp;C463&amp;D488</f>
        <v>DISTRIBUCION VOLUMEN X CRITERIO (kg ó litros)Total Bebidas CalientesANTES DE CENAR</v>
      </c>
      <c r="B488" s="23">
        <v>0</v>
      </c>
      <c r="C488" s="23">
        <v>0</v>
      </c>
      <c r="D488" s="23" t="s">
        <v>136</v>
      </c>
      <c r="E488" s="56">
        <v>1.0518694314781862</v>
      </c>
      <c r="F488" s="56">
        <v>1.3553423065708645</v>
      </c>
      <c r="G488" s="56">
        <v>1.3854976055709571</v>
      </c>
      <c r="H488" s="56">
        <v>1.3442761780045669</v>
      </c>
      <c r="I488" s="56">
        <v>1.1645940996633646</v>
      </c>
      <c r="J488" s="56">
        <v>1.285267175554613</v>
      </c>
      <c r="K488" s="56">
        <v>1.5390324567163589</v>
      </c>
      <c r="L488" s="56">
        <v>1.3438404485329694</v>
      </c>
      <c r="M488" s="90">
        <v>1.141711545120067</v>
      </c>
    </row>
    <row r="489" spans="1:13" x14ac:dyDescent="0.35">
      <c r="A489" s="23" t="str">
        <f>B279&amp;C463&amp;D489</f>
        <v>DISTRIBUCION VOLUMEN X CRITERIO (kg ó litros)Total Bebidas CalientesCENA</v>
      </c>
      <c r="B489" s="23">
        <v>0</v>
      </c>
      <c r="C489" s="23">
        <v>0</v>
      </c>
      <c r="D489" s="24" t="s">
        <v>137</v>
      </c>
      <c r="E489" s="24">
        <v>0.94667637903656821</v>
      </c>
      <c r="F489" s="24">
        <v>2.0377721198065686</v>
      </c>
      <c r="G489" s="24">
        <v>1.731096445107932</v>
      </c>
      <c r="H489" s="24">
        <v>1.2265339078032191</v>
      </c>
      <c r="I489" s="24">
        <v>1.3758990512545419</v>
      </c>
      <c r="J489" s="24">
        <v>2.3239859760509014</v>
      </c>
      <c r="K489" s="24">
        <v>1.6228169468681017</v>
      </c>
      <c r="L489" s="24">
        <v>1.4841291404253503</v>
      </c>
      <c r="M489" s="90">
        <v>1.3543935614063327</v>
      </c>
    </row>
    <row r="490" spans="1:13" x14ac:dyDescent="0.35">
      <c r="A490" s="23" t="str">
        <f>B279&amp;C463&amp;D490</f>
        <v>DISTRIBUCION VOLUMEN X CRITERIO (kg ó litros)Total Bebidas CalientesDESPUES DE LA CENA</v>
      </c>
      <c r="B490" s="23">
        <v>0</v>
      </c>
      <c r="C490" s="23">
        <v>0</v>
      </c>
      <c r="D490" s="23" t="s">
        <v>138</v>
      </c>
      <c r="E490" s="56">
        <v>0.75669353938899309</v>
      </c>
      <c r="F490" s="56">
        <v>1.4414972994330211</v>
      </c>
      <c r="G490" s="56">
        <v>0.70517631441444617</v>
      </c>
      <c r="H490" s="56">
        <v>0.62261648630536848</v>
      </c>
      <c r="I490" s="56">
        <v>0.96622360124622109</v>
      </c>
      <c r="J490" s="56">
        <v>1.2213038052678968</v>
      </c>
      <c r="K490" s="56">
        <v>0.79225983560848245</v>
      </c>
      <c r="L490" s="56">
        <v>0.97086646011324429</v>
      </c>
      <c r="M490" s="90">
        <v>1.0547310210272449</v>
      </c>
    </row>
    <row r="491" spans="1:13" x14ac:dyDescent="0.35">
      <c r="A491" s="23" t="str">
        <f>B279&amp;C463&amp;D491</f>
        <v>DISTRIBUCION VOLUMEN X CRITERIO (kg ó litros)Total Bebidas CalientesDURANTE EL DIA</v>
      </c>
      <c r="B491" s="23">
        <v>0</v>
      </c>
      <c r="C491" s="23">
        <v>0</v>
      </c>
      <c r="D491" s="24" t="s">
        <v>139</v>
      </c>
      <c r="E491" s="24">
        <v>2.1428144985595652</v>
      </c>
      <c r="F491" s="24">
        <v>2.2927694247702308</v>
      </c>
      <c r="G491" s="24">
        <v>2.4550427364813876</v>
      </c>
      <c r="H491" s="24">
        <v>2.6322281260525848</v>
      </c>
      <c r="I491" s="24">
        <v>2.3674837988202886</v>
      </c>
      <c r="J491" s="24">
        <v>2.4779124889612567</v>
      </c>
      <c r="K491" s="24">
        <v>2.3949566486995817</v>
      </c>
      <c r="L491" s="24">
        <v>2.3724176373429029</v>
      </c>
      <c r="M491" s="90">
        <v>3.072073627161914</v>
      </c>
    </row>
    <row r="492" spans="1:13" x14ac:dyDescent="0.35">
      <c r="A492" s="23" t="str">
        <f>B279&amp;C463&amp;D492</f>
        <v>DISTRIBUCION VOLUMEN X CRITERIO (kg ó litros)Total Bebidas CalientesCON AMIGOS</v>
      </c>
      <c r="B492" s="23">
        <v>0</v>
      </c>
      <c r="C492" s="23">
        <v>0</v>
      </c>
      <c r="D492" s="23" t="s">
        <v>140</v>
      </c>
      <c r="E492" s="56">
        <v>18.904112066616424</v>
      </c>
      <c r="F492" s="56">
        <v>17.701255476711957</v>
      </c>
      <c r="G492" s="56">
        <v>19.796147827952495</v>
      </c>
      <c r="H492" s="56">
        <v>19.368813078394123</v>
      </c>
      <c r="I492" s="56">
        <v>19.284639780819294</v>
      </c>
      <c r="J492" s="56">
        <v>18.236181394237256</v>
      </c>
      <c r="K492" s="56">
        <v>20.938187815588691</v>
      </c>
      <c r="L492" s="56">
        <v>21.01631386294698</v>
      </c>
      <c r="M492" s="90">
        <v>17.958736544432181</v>
      </c>
    </row>
    <row r="493" spans="1:13" x14ac:dyDescent="0.35">
      <c r="A493" s="23" t="str">
        <f>B279&amp;C463&amp;D493</f>
        <v>DISTRIBUCION VOLUMEN X CRITERIO (kg ó litros)Total Bebidas CalientesCON CLIENTES</v>
      </c>
      <c r="B493" s="23">
        <v>0</v>
      </c>
      <c r="C493" s="23">
        <v>0</v>
      </c>
      <c r="D493" s="24" t="s">
        <v>141</v>
      </c>
      <c r="E493" s="24">
        <v>1.2875736604798009</v>
      </c>
      <c r="F493" s="24">
        <v>1.1082790066860508</v>
      </c>
      <c r="G493" s="24">
        <v>0.94658469153744951</v>
      </c>
      <c r="H493" s="24">
        <v>1.0623607213526771</v>
      </c>
      <c r="I493" s="24">
        <v>1.01933510557829</v>
      </c>
      <c r="J493" s="24">
        <v>0.93071833618471977</v>
      </c>
      <c r="K493" s="24">
        <v>0.92432331884883479</v>
      </c>
      <c r="L493" s="24">
        <v>0.87267980055612693</v>
      </c>
      <c r="M493" s="90">
        <v>0.9017345671179029</v>
      </c>
    </row>
    <row r="494" spans="1:13" x14ac:dyDescent="0.35">
      <c r="A494" s="23" t="str">
        <f>B279&amp;C463&amp;D494</f>
        <v>DISTRIBUCION VOLUMEN X CRITERIO (kg ó litros)Total Bebidas CalientesCON COMPAÑEROS DE TRABAJO</v>
      </c>
      <c r="B494" s="23">
        <v>0</v>
      </c>
      <c r="C494" s="23">
        <v>0</v>
      </c>
      <c r="D494" s="23" t="s">
        <v>142</v>
      </c>
      <c r="E494" s="56">
        <v>19.976282459559865</v>
      </c>
      <c r="F494" s="56">
        <v>16.031698756543889</v>
      </c>
      <c r="G494" s="56">
        <v>16.81919154106895</v>
      </c>
      <c r="H494" s="56">
        <v>18.11110498646601</v>
      </c>
      <c r="I494" s="56">
        <v>18.576278687648522</v>
      </c>
      <c r="J494" s="56">
        <v>16.910287949632099</v>
      </c>
      <c r="K494" s="56">
        <v>17.043660079860434</v>
      </c>
      <c r="L494" s="56">
        <v>18.110560488004488</v>
      </c>
      <c r="M494" s="90">
        <v>18.364907902404219</v>
      </c>
    </row>
    <row r="495" spans="1:13" x14ac:dyDescent="0.35">
      <c r="A495" s="23" t="str">
        <f>B279&amp;C463&amp;D495</f>
        <v>DISTRIBUCION VOLUMEN X CRITERIO (kg ó litros)Total Bebidas CalientesCON COMPAÑEROS DE CLASE</v>
      </c>
      <c r="B495" s="23">
        <v>0</v>
      </c>
      <c r="C495" s="23">
        <v>0</v>
      </c>
      <c r="D495" s="24" t="s">
        <v>143</v>
      </c>
      <c r="E495" s="24">
        <v>0.34805955136216393</v>
      </c>
      <c r="F495" s="24">
        <v>0.3025423857568455</v>
      </c>
      <c r="G495" s="24">
        <v>0.60911184565533449</v>
      </c>
      <c r="H495" s="24">
        <v>0.41253097841028519</v>
      </c>
      <c r="I495" s="24">
        <v>0.39698989961606457</v>
      </c>
      <c r="J495" s="24">
        <v>0.4091947372905495</v>
      </c>
      <c r="K495" s="24">
        <v>0.49158574438764996</v>
      </c>
      <c r="L495" s="24">
        <v>0.59404280600987514</v>
      </c>
      <c r="M495" s="90">
        <v>0.46658105689414958</v>
      </c>
    </row>
    <row r="496" spans="1:13" x14ac:dyDescent="0.35">
      <c r="A496" s="23" t="str">
        <f>B279&amp;C463&amp;D496</f>
        <v>DISTRIBUCION VOLUMEN X CRITERIO (kg ó litros)Total Bebidas CalientesCON FAMILIA</v>
      </c>
      <c r="B496" s="23">
        <v>0</v>
      </c>
      <c r="C496" s="23">
        <v>0</v>
      </c>
      <c r="D496" s="23" t="s">
        <v>144</v>
      </c>
      <c r="E496" s="56">
        <v>15.257873233107874</v>
      </c>
      <c r="F496" s="56">
        <v>19.565040261543281</v>
      </c>
      <c r="G496" s="56">
        <v>18.308342009938009</v>
      </c>
      <c r="H496" s="56">
        <v>17.054853049639497</v>
      </c>
      <c r="I496" s="56">
        <v>16.427784528469637</v>
      </c>
      <c r="J496" s="56">
        <v>19.802631595752079</v>
      </c>
      <c r="K496" s="56">
        <v>18.262960620181897</v>
      </c>
      <c r="L496" s="56">
        <v>16.072161942008812</v>
      </c>
      <c r="M496" s="90">
        <v>16.749235408885529</v>
      </c>
    </row>
    <row r="497" spans="1:13" x14ac:dyDescent="0.35">
      <c r="A497" s="23" t="str">
        <f>B279&amp;C463&amp;D497</f>
        <v>DISTRIBUCION VOLUMEN X CRITERIO (kg ó litros)Total Bebidas CalientesCON LA PAREJA</v>
      </c>
      <c r="B497" s="23">
        <v>0</v>
      </c>
      <c r="C497" s="23">
        <v>0</v>
      </c>
      <c r="D497" s="24" t="s">
        <v>145</v>
      </c>
      <c r="E497" s="24">
        <v>13.63743830192073</v>
      </c>
      <c r="F497" s="24">
        <v>15.765459751711036</v>
      </c>
      <c r="G497" s="24">
        <v>15.691672414306664</v>
      </c>
      <c r="H497" s="24">
        <v>15.076114452212346</v>
      </c>
      <c r="I497" s="24">
        <v>15.869817408614217</v>
      </c>
      <c r="J497" s="24">
        <v>15.80994836743335</v>
      </c>
      <c r="K497" s="24">
        <v>15.333599769409274</v>
      </c>
      <c r="L497" s="24">
        <v>15.777052485765763</v>
      </c>
      <c r="M497" s="90">
        <v>17.243633232812339</v>
      </c>
    </row>
    <row r="498" spans="1:13" x14ac:dyDescent="0.35">
      <c r="A498" s="23" t="str">
        <f>B279&amp;C463&amp;D498</f>
        <v>DISTRIBUCION VOLUMEN X CRITERIO (kg ó litros)Total Bebidas CalientesESTABA SOLO/A</v>
      </c>
      <c r="B498" s="23">
        <v>0</v>
      </c>
      <c r="C498" s="23">
        <v>0</v>
      </c>
      <c r="D498" s="23" t="s">
        <v>146</v>
      </c>
      <c r="E498" s="56">
        <v>29.904403092075405</v>
      </c>
      <c r="F498" s="56">
        <v>28.866333073528267</v>
      </c>
      <c r="G498" s="56">
        <v>27.396429255623428</v>
      </c>
      <c r="H498" s="56">
        <v>28.494727493879534</v>
      </c>
      <c r="I498" s="56">
        <v>27.930468097784882</v>
      </c>
      <c r="J498" s="56">
        <v>27.466532069691674</v>
      </c>
      <c r="K498" s="56">
        <v>26.517441845003688</v>
      </c>
      <c r="L498" s="56">
        <v>27.091046458990643</v>
      </c>
      <c r="M498" s="90">
        <v>27.875629152818739</v>
      </c>
    </row>
    <row r="499" spans="1:13" x14ac:dyDescent="0.35">
      <c r="A499" s="23" t="str">
        <f>B279&amp;C463&amp;D499</f>
        <v>DISTRIBUCION VOLUMEN X CRITERIO (kg ó litros)Total Bebidas CalientesOTROS</v>
      </c>
      <c r="B499" s="23">
        <v>0</v>
      </c>
      <c r="C499" s="23">
        <v>0</v>
      </c>
      <c r="D499" s="24" t="s">
        <v>147</v>
      </c>
      <c r="E499" s="24">
        <v>0.68425937130794823</v>
      </c>
      <c r="F499" s="24">
        <v>0.65939335948167155</v>
      </c>
      <c r="G499" s="24">
        <v>0.43252728147570119</v>
      </c>
      <c r="H499" s="24">
        <v>0.41949827225433833</v>
      </c>
      <c r="I499" s="24">
        <v>0.49467730475577404</v>
      </c>
      <c r="J499" s="24">
        <v>0.4344928953734204</v>
      </c>
      <c r="K499" s="24">
        <v>0.48824230938162494</v>
      </c>
      <c r="L499" s="24">
        <v>0.46613543275796704</v>
      </c>
      <c r="M499" s="90">
        <v>0.43954096281573746</v>
      </c>
    </row>
    <row r="500" spans="1:13" x14ac:dyDescent="0.35">
      <c r="A500" s="23" t="str">
        <f>B279&amp;C463&amp;D500</f>
        <v>DISTRIBUCION VOLUMEN X CRITERIO (kg ó litros)Total Bebidas CalientesESTAR TRABAJANDO</v>
      </c>
      <c r="B500" s="23">
        <v>0</v>
      </c>
      <c r="C500" s="23">
        <v>0</v>
      </c>
      <c r="D500" s="23" t="s">
        <v>148</v>
      </c>
      <c r="E500" s="56">
        <v>30.481080289711777</v>
      </c>
      <c r="F500" s="56">
        <v>24.917139461956054</v>
      </c>
      <c r="G500" s="56">
        <v>23.973106542670152</v>
      </c>
      <c r="H500" s="56">
        <v>26.107503166123987</v>
      </c>
      <c r="I500" s="56">
        <v>27.509222375359897</v>
      </c>
      <c r="J500" s="56">
        <v>25.420118192815305</v>
      </c>
      <c r="K500" s="56">
        <v>24.693113637374157</v>
      </c>
      <c r="L500" s="56">
        <v>26.813845840828687</v>
      </c>
      <c r="M500" s="90">
        <v>27.896481751576363</v>
      </c>
    </row>
    <row r="501" spans="1:13" x14ac:dyDescent="0.35">
      <c r="A501" s="23" t="str">
        <f>B279&amp;C463&amp;D501</f>
        <v>DISTRIBUCION VOLUMEN X CRITERIO (kg ó litros)Total Bebidas CalientesCOMIDA DE NEGOCIOS</v>
      </c>
      <c r="B501" s="23">
        <v>0</v>
      </c>
      <c r="C501" s="23">
        <v>0</v>
      </c>
      <c r="D501" s="24" t="s">
        <v>149</v>
      </c>
      <c r="E501" s="24">
        <v>0.19249083049092999</v>
      </c>
      <c r="F501" s="24">
        <v>0.11697774441393044</v>
      </c>
      <c r="G501" s="24">
        <v>0.25014172861851686</v>
      </c>
      <c r="H501" s="24">
        <v>0.14902965269936178</v>
      </c>
      <c r="I501" s="24">
        <v>0.13277394575744444</v>
      </c>
      <c r="J501" s="24">
        <v>0.13901429058547152</v>
      </c>
      <c r="K501" s="24">
        <v>0.28588955077726247</v>
      </c>
      <c r="L501" s="24">
        <v>0.20034479909742617</v>
      </c>
      <c r="M501" s="90">
        <v>0.17341639273634119</v>
      </c>
    </row>
    <row r="502" spans="1:13" x14ac:dyDescent="0.35">
      <c r="A502" s="23" t="str">
        <f>B279&amp;C463&amp;D502</f>
        <v>DISTRIBUCION VOLUMEN X CRITERIO (kg ó litros)Total Bebidas CalientesPOR PLACER/RELAX</v>
      </c>
      <c r="B502" s="23">
        <v>0</v>
      </c>
      <c r="C502" s="23">
        <v>0</v>
      </c>
      <c r="D502" s="23" t="s">
        <v>150</v>
      </c>
      <c r="E502" s="56">
        <v>13.712402769509923</v>
      </c>
      <c r="F502" s="56">
        <v>16.267757506825671</v>
      </c>
      <c r="G502" s="56">
        <v>14.763955505486592</v>
      </c>
      <c r="H502" s="56">
        <v>13.763217978907852</v>
      </c>
      <c r="I502" s="56">
        <v>15.95058474793867</v>
      </c>
      <c r="J502" s="56">
        <v>17.222271545965594</v>
      </c>
      <c r="K502" s="56">
        <v>15.155849435372959</v>
      </c>
      <c r="L502" s="56">
        <v>13.972823720727659</v>
      </c>
      <c r="M502" s="90">
        <v>15.102182292000318</v>
      </c>
    </row>
    <row r="503" spans="1:13" x14ac:dyDescent="0.35">
      <c r="A503" s="23" t="str">
        <f>B279&amp;C463&amp;D503</f>
        <v>DISTRIBUCION VOLUMEN X CRITERIO (kg ó litros)Total Bebidas CalientesTENER HAMBRE/SIN PLANIFICAR</v>
      </c>
      <c r="B503" s="23">
        <v>0</v>
      </c>
      <c r="C503" s="23">
        <v>0</v>
      </c>
      <c r="D503" s="24" t="s">
        <v>151</v>
      </c>
      <c r="E503" s="24">
        <v>24.587126082626344</v>
      </c>
      <c r="F503" s="24">
        <v>27.268833485577133</v>
      </c>
      <c r="G503" s="24">
        <v>29.046415628357398</v>
      </c>
      <c r="H503" s="24">
        <v>28.785351319841446</v>
      </c>
      <c r="I503" s="24">
        <v>23.209022720445041</v>
      </c>
      <c r="J503" s="24">
        <v>22.224997289366392</v>
      </c>
      <c r="K503" s="24">
        <v>23.660467153854132</v>
      </c>
      <c r="L503" s="24">
        <v>23.242279386797581</v>
      </c>
      <c r="M503" s="90">
        <v>22.13856901828143</v>
      </c>
    </row>
    <row r="504" spans="1:13" x14ac:dyDescent="0.35">
      <c r="A504" s="23" t="str">
        <f>B279&amp;C463&amp;D504</f>
        <v>DISTRIBUCION VOLUMEN X CRITERIO (kg ó litros)Total Bebidas CalientesESTAR DE COMPRAS</v>
      </c>
      <c r="B504" s="23">
        <v>0</v>
      </c>
      <c r="C504" s="23">
        <v>0</v>
      </c>
      <c r="D504" s="23" t="s">
        <v>152</v>
      </c>
      <c r="E504" s="56">
        <v>3.1918915349913672</v>
      </c>
      <c r="F504" s="56">
        <v>3.0561470989525752</v>
      </c>
      <c r="G504" s="56">
        <v>3.3123166297405602</v>
      </c>
      <c r="H504" s="56">
        <v>2.9669880194797078</v>
      </c>
      <c r="I504" s="56">
        <v>2.6296546653014352</v>
      </c>
      <c r="J504" s="56">
        <v>2.9690406812048749</v>
      </c>
      <c r="K504" s="56">
        <v>3.1083050210384968</v>
      </c>
      <c r="L504" s="56">
        <v>3.2362563784080414</v>
      </c>
      <c r="M504" s="90">
        <v>2.9409189188884435</v>
      </c>
    </row>
    <row r="505" spans="1:13" x14ac:dyDescent="0.35">
      <c r="A505" s="23" t="str">
        <f>B279&amp;C463&amp;D505</f>
        <v>DISTRIBUCION VOLUMEN X CRITERIO (kg ó litros)Total Bebidas CalientesNO COCINAR EN CASA</v>
      </c>
      <c r="B505" s="23">
        <v>0</v>
      </c>
      <c r="C505" s="23">
        <v>0</v>
      </c>
      <c r="D505" s="24" t="s">
        <v>153</v>
      </c>
      <c r="E505" s="24">
        <v>1.8483983912180288</v>
      </c>
      <c r="F505" s="24">
        <v>2.1842515839897576</v>
      </c>
      <c r="G505" s="24">
        <v>2.0468281865861226</v>
      </c>
      <c r="H505" s="24">
        <v>1.5795891354505183</v>
      </c>
      <c r="I505" s="24">
        <v>2.1711937629104217</v>
      </c>
      <c r="J505" s="24">
        <v>2.2781442596455781</v>
      </c>
      <c r="K505" s="24">
        <v>1.8625012839603903</v>
      </c>
      <c r="L505" s="24">
        <v>1.7345337200652868</v>
      </c>
      <c r="M505" s="90">
        <v>1.9300385440510623</v>
      </c>
    </row>
    <row r="506" spans="1:13" x14ac:dyDescent="0.35">
      <c r="A506" s="23" t="str">
        <f>B279&amp;C463&amp;D506</f>
        <v>DISTRIBUCION VOLUMEN X CRITERIO (kg ó litros)Total Bebidas CalientesCELEBRACION/FIESTA/SALIR TOMAR</v>
      </c>
      <c r="B506" s="23">
        <v>0</v>
      </c>
      <c r="C506" s="23">
        <v>0</v>
      </c>
      <c r="D506" s="23" t="s">
        <v>154</v>
      </c>
      <c r="E506" s="56">
        <v>19.618434938188766</v>
      </c>
      <c r="F506" s="56">
        <v>19.279136722232984</v>
      </c>
      <c r="G506" s="56">
        <v>19.194437266156513</v>
      </c>
      <c r="H506" s="56">
        <v>19.690175152051076</v>
      </c>
      <c r="I506" s="56">
        <v>21.129137786987592</v>
      </c>
      <c r="J506" s="56">
        <v>22.336595760725036</v>
      </c>
      <c r="K506" s="56">
        <v>24.184706456666781</v>
      </c>
      <c r="L506" s="56">
        <v>23.493417537872112</v>
      </c>
      <c r="M506" s="90">
        <v>22.509524664103235</v>
      </c>
    </row>
    <row r="507" spans="1:13" x14ac:dyDescent="0.35">
      <c r="A507" s="23" t="str">
        <f>B279&amp;C463&amp;D507</f>
        <v>DISTRIBUCION VOLUMEN X CRITERIO (kg ó litros)Total Bebidas CalientesVIENDO DEPORTES</v>
      </c>
      <c r="B507" s="23">
        <v>0</v>
      </c>
      <c r="C507" s="23">
        <v>0</v>
      </c>
      <c r="D507" s="24" t="s">
        <v>155</v>
      </c>
      <c r="E507" s="24">
        <v>0.36578012274068705</v>
      </c>
      <c r="F507" s="24">
        <v>0.21813759180474443</v>
      </c>
      <c r="G507" s="24">
        <v>0.3195895052198382</v>
      </c>
      <c r="H507" s="24">
        <v>0.48385457700276852</v>
      </c>
      <c r="I507" s="24">
        <v>0.29678227755738695</v>
      </c>
      <c r="J507" s="24">
        <v>0.32945521128534078</v>
      </c>
      <c r="K507" s="24">
        <v>0.66159666155555064</v>
      </c>
      <c r="L507" s="24">
        <v>0.6109023154311698</v>
      </c>
      <c r="M507" s="90">
        <v>0.33993858525332737</v>
      </c>
    </row>
    <row r="508" spans="1:13" x14ac:dyDescent="0.35">
      <c r="A508" s="23" t="str">
        <f>B279&amp;C463&amp;D508</f>
        <v>DISTRIBUCION VOLUMEN X CRITERIO (kg ó litros)Total Bebidas CalientesOTROS MOTIVOS</v>
      </c>
      <c r="B508" s="23">
        <v>0</v>
      </c>
      <c r="C508" s="23">
        <v>0</v>
      </c>
      <c r="D508" s="23" t="s">
        <v>156</v>
      </c>
      <c r="E508" s="56">
        <v>6.002396107180676</v>
      </c>
      <c r="F508" s="56">
        <v>6.6916105814815454</v>
      </c>
      <c r="G508" s="56">
        <v>7.0932167074526573</v>
      </c>
      <c r="H508" s="56">
        <v>6.4742938772592229</v>
      </c>
      <c r="I508" s="56">
        <v>6.971619647130793</v>
      </c>
      <c r="J508" s="56">
        <v>7.0803583052506003</v>
      </c>
      <c r="K508" s="56">
        <v>6.3875726788848457</v>
      </c>
      <c r="L508" s="56">
        <v>6.6955875459589613</v>
      </c>
      <c r="M508" s="90">
        <v>6.9689328835630908</v>
      </c>
    </row>
    <row r="509" spans="1:13" x14ac:dyDescent="0.35">
      <c r="A509" s="23" t="str">
        <f>B279&amp;C509&amp;D509</f>
        <v>DISTRIBUCION VOLUMEN X CRITERIO (kg ó litros)Total AperitivosT.ESPAÑA</v>
      </c>
      <c r="B509" s="23">
        <v>0</v>
      </c>
      <c r="C509" s="23" t="s">
        <v>69</v>
      </c>
      <c r="D509" s="24" t="s">
        <v>49</v>
      </c>
      <c r="E509" s="24">
        <v>100</v>
      </c>
      <c r="F509" s="24">
        <v>100</v>
      </c>
      <c r="G509" s="24">
        <v>100</v>
      </c>
      <c r="H509" s="24">
        <v>100</v>
      </c>
      <c r="I509" s="24">
        <v>100</v>
      </c>
      <c r="J509" s="24">
        <v>100</v>
      </c>
      <c r="K509" s="24">
        <v>100</v>
      </c>
      <c r="L509" s="24">
        <v>100</v>
      </c>
      <c r="M509" s="90">
        <v>100</v>
      </c>
    </row>
    <row r="510" spans="1:13" x14ac:dyDescent="0.35">
      <c r="A510" s="23" t="str">
        <f>B279&amp;C509&amp;D510</f>
        <v>DISTRIBUCION VOLUMEN X CRITERIO (kg ó litros)Total AperitivosHiper+Super+Discount+G.A</v>
      </c>
      <c r="B510" s="23">
        <v>0</v>
      </c>
      <c r="C510" s="23">
        <v>0</v>
      </c>
      <c r="D510" s="23" t="s">
        <v>112</v>
      </c>
      <c r="E510" s="56">
        <v>52.310655186342473</v>
      </c>
      <c r="F510" s="56">
        <v>47.291628271702166</v>
      </c>
      <c r="G510" s="56">
        <v>52.273573086970913</v>
      </c>
      <c r="H510" s="56">
        <v>46.685267419470186</v>
      </c>
      <c r="I510" s="56">
        <v>47.50142379649342</v>
      </c>
      <c r="J510" s="56">
        <v>46.176800906598899</v>
      </c>
      <c r="K510" s="56">
        <v>50.269042572697764</v>
      </c>
      <c r="L510" s="56">
        <v>51.184645544329399</v>
      </c>
      <c r="M510" s="90">
        <v>49.316309230285057</v>
      </c>
    </row>
    <row r="511" spans="1:13" x14ac:dyDescent="0.35">
      <c r="A511" s="23" t="str">
        <f>B279&amp;C509&amp;D511</f>
        <v>DISTRIBUCION VOLUMEN X CRITERIO (kg ó litros)Total AperitivosRestaurantes</v>
      </c>
      <c r="B511" s="23">
        <v>0</v>
      </c>
      <c r="C511" s="23">
        <v>0</v>
      </c>
      <c r="D511" s="24" t="s">
        <v>113</v>
      </c>
      <c r="E511" s="24">
        <v>0.83104575916230039</v>
      </c>
      <c r="F511" s="24">
        <v>2.378758598225942</v>
      </c>
      <c r="G511" s="24">
        <v>1.3432894640403683</v>
      </c>
      <c r="H511" s="24">
        <v>1.2200514101245437</v>
      </c>
      <c r="I511" s="24">
        <v>1.3739507202560779</v>
      </c>
      <c r="J511" s="24">
        <v>2.1462399788678539</v>
      </c>
      <c r="K511" s="24">
        <v>2.529728336804359</v>
      </c>
      <c r="L511" s="24">
        <v>2.1775044853962733</v>
      </c>
      <c r="M511" s="90">
        <v>0.90430518406673255</v>
      </c>
    </row>
    <row r="512" spans="1:13" x14ac:dyDescent="0.35">
      <c r="A512" s="23" t="str">
        <f>B279&amp;C509&amp;D512</f>
        <v>DISTRIBUCION VOLUMEN X CRITERIO (kg ó litros)Total AperitivosRestaurantes Fast Food</v>
      </c>
      <c r="B512" s="23">
        <v>0</v>
      </c>
      <c r="C512" s="23">
        <v>0</v>
      </c>
      <c r="D512" s="23" t="s">
        <v>114</v>
      </c>
      <c r="E512" s="56">
        <v>2.278903189670165</v>
      </c>
      <c r="F512" s="56">
        <v>1.2923386015464418</v>
      </c>
      <c r="G512" s="56">
        <v>2.25836343459508</v>
      </c>
      <c r="H512" s="56">
        <v>2.2717391233610145</v>
      </c>
      <c r="I512" s="56">
        <v>2.2257401327989621</v>
      </c>
      <c r="J512" s="56">
        <v>1.4603190059626114</v>
      </c>
      <c r="K512" s="56">
        <v>1.6502257151819046</v>
      </c>
      <c r="L512" s="56">
        <v>1.9190928759489245</v>
      </c>
      <c r="M512" s="90">
        <v>1.5248116296461194</v>
      </c>
    </row>
    <row r="513" spans="1:13" x14ac:dyDescent="0.35">
      <c r="A513" s="23" t="str">
        <f>B279&amp;C509&amp;D513</f>
        <v>DISTRIBUCION VOLUMEN X CRITERIO (kg ó litros)Total AperitivosBares/Cafeterias/Cervecerias</v>
      </c>
      <c r="B513" s="23">
        <v>0</v>
      </c>
      <c r="C513" s="23">
        <v>0</v>
      </c>
      <c r="D513" s="24" t="s">
        <v>115</v>
      </c>
      <c r="E513" s="24">
        <v>6.1511953684520737</v>
      </c>
      <c r="F513" s="24">
        <v>8.6374187083528788</v>
      </c>
      <c r="G513" s="24">
        <v>5.8746922010469289</v>
      </c>
      <c r="H513" s="24">
        <v>7.9935840999239813</v>
      </c>
      <c r="I513" s="24">
        <v>6.6310564135238064</v>
      </c>
      <c r="J513" s="24">
        <v>8.3863135414492724</v>
      </c>
      <c r="K513" s="24">
        <v>6.7181354913067715</v>
      </c>
      <c r="L513" s="24">
        <v>7.3071632079328204</v>
      </c>
      <c r="M513" s="90">
        <v>8.1068402889739808</v>
      </c>
    </row>
    <row r="514" spans="1:13" x14ac:dyDescent="0.35">
      <c r="A514" s="23" t="str">
        <f>B279&amp;C509&amp;D514</f>
        <v>DISTRIBUCION VOLUMEN X CRITERIO (kg ó litros)Total AperitivosPanaderias/Pastelerias</v>
      </c>
      <c r="B514" s="23">
        <v>0</v>
      </c>
      <c r="C514" s="23">
        <v>0</v>
      </c>
      <c r="D514" s="23" t="s">
        <v>116</v>
      </c>
      <c r="E514" s="56">
        <v>1.999207192690015</v>
      </c>
      <c r="F514" s="56">
        <v>1.191854376367764</v>
      </c>
      <c r="G514" s="56">
        <v>2.8209179327800848</v>
      </c>
      <c r="H514" s="56">
        <v>2.6845587435532945</v>
      </c>
      <c r="I514" s="56">
        <v>1.5360401241118904</v>
      </c>
      <c r="J514" s="56">
        <v>0.92694872543262408</v>
      </c>
      <c r="K514" s="56">
        <v>1.4742415866818506</v>
      </c>
      <c r="L514" s="56">
        <v>0.93709332147432622</v>
      </c>
      <c r="M514" s="90">
        <v>2.0200016430371299</v>
      </c>
    </row>
    <row r="515" spans="1:13" x14ac:dyDescent="0.35">
      <c r="A515" s="23" t="str">
        <f>B279&amp;C509&amp;D515</f>
        <v>DISTRIBUCION VOLUMEN X CRITERIO (kg ó litros)Total AperitivosTda.Alimentacion/Delicatesen</v>
      </c>
      <c r="B515" s="23">
        <v>0</v>
      </c>
      <c r="C515" s="23">
        <v>0</v>
      </c>
      <c r="D515" s="24" t="s">
        <v>117</v>
      </c>
      <c r="E515" s="24">
        <v>7.9937487095160531</v>
      </c>
      <c r="F515" s="24">
        <v>8.0384026643723399</v>
      </c>
      <c r="G515" s="24">
        <v>6.6177198209968546</v>
      </c>
      <c r="H515" s="24">
        <v>8.8875661349023272</v>
      </c>
      <c r="I515" s="24">
        <v>9.9229460334310904</v>
      </c>
      <c r="J515" s="24">
        <v>6.4501036769692943</v>
      </c>
      <c r="K515" s="24">
        <v>7.0358911317916588</v>
      </c>
      <c r="L515" s="24">
        <v>5.7636632225053503</v>
      </c>
      <c r="M515" s="90">
        <v>7.7600485990631602</v>
      </c>
    </row>
    <row r="516" spans="1:13" x14ac:dyDescent="0.35">
      <c r="A516" s="23" t="str">
        <f>B279&amp;C509&amp;D516</f>
        <v>DISTRIBUCION VOLUMEN X CRITERIO (kg ó litros)Total AperitivosCanal Conveniencia/24h</v>
      </c>
      <c r="B516" s="23">
        <v>0</v>
      </c>
      <c r="C516" s="23">
        <v>0</v>
      </c>
      <c r="D516" s="23" t="s">
        <v>118</v>
      </c>
      <c r="E516" s="56">
        <v>18.271690066761419</v>
      </c>
      <c r="F516" s="56">
        <v>16.245169790370788</v>
      </c>
      <c r="G516" s="56">
        <v>17.154129843704688</v>
      </c>
      <c r="H516" s="56">
        <v>19.862492749956314</v>
      </c>
      <c r="I516" s="56">
        <v>18.563277315656357</v>
      </c>
      <c r="J516" s="56">
        <v>18.397686902494293</v>
      </c>
      <c r="K516" s="56">
        <v>18.695424259723485</v>
      </c>
      <c r="L516" s="56">
        <v>18.243847278853369</v>
      </c>
      <c r="M516" s="90">
        <v>16.983235317197298</v>
      </c>
    </row>
    <row r="517" spans="1:13" x14ac:dyDescent="0.35">
      <c r="A517" s="23" t="str">
        <f>B279&amp;C509&amp;D517</f>
        <v>DISTRIBUCION VOLUMEN X CRITERIO (kg ó litros)Total AperitivosHoteles</v>
      </c>
      <c r="B517" s="23">
        <v>0</v>
      </c>
      <c r="C517" s="23">
        <v>0</v>
      </c>
      <c r="D517" s="24" t="s">
        <v>119</v>
      </c>
      <c r="E517" s="24">
        <v>7.1114966858025833E-2</v>
      </c>
      <c r="F517" s="24">
        <v>0.12518796300945356</v>
      </c>
      <c r="G517" s="24">
        <v>5.9099841557442318E-3</v>
      </c>
      <c r="H517" s="24">
        <v>1.384037181697971E-3</v>
      </c>
      <c r="I517" s="24">
        <v>2.1601710475362818E-2</v>
      </c>
      <c r="J517" s="24">
        <v>0.18859468267942564</v>
      </c>
      <c r="K517" s="24">
        <v>0.213447558906246</v>
      </c>
      <c r="L517" s="24">
        <v>6.6338230968456882E-2</v>
      </c>
      <c r="M517" s="90">
        <v>4.7042168783394685E-2</v>
      </c>
    </row>
    <row r="518" spans="1:13" x14ac:dyDescent="0.35">
      <c r="A518" s="23" t="str">
        <f>B279&amp;C509&amp;D518</f>
        <v>DISTRIBUCION VOLUMEN X CRITERIO (kg ó litros)Total AperitivosEstaciones de servicio</v>
      </c>
      <c r="B518" s="23">
        <v>0</v>
      </c>
      <c r="C518" s="23">
        <v>0</v>
      </c>
      <c r="D518" s="23" t="s">
        <v>120</v>
      </c>
      <c r="E518" s="56">
        <v>3.4783035528523425</v>
      </c>
      <c r="F518" s="56">
        <v>3.9371509001028988</v>
      </c>
      <c r="G518" s="56">
        <v>2.5992444364228078</v>
      </c>
      <c r="H518" s="56">
        <v>2.5488570199683589</v>
      </c>
      <c r="I518" s="56">
        <v>2.6815810476792059</v>
      </c>
      <c r="J518" s="56">
        <v>3.6186412303462014</v>
      </c>
      <c r="K518" s="56">
        <v>2.5830618721053451</v>
      </c>
      <c r="L518" s="56">
        <v>2.1376029670637928</v>
      </c>
      <c r="M518" s="90">
        <v>2.7976011682058837</v>
      </c>
    </row>
    <row r="519" spans="1:13" x14ac:dyDescent="0.35">
      <c r="A519" s="23" t="str">
        <f>B279&amp;C509&amp;D519</f>
        <v>DISTRIBUCION VOLUMEN X CRITERIO (kg ó litros)Total AperitivosMaquinas dispensadoras</v>
      </c>
      <c r="B519" s="23">
        <v>0</v>
      </c>
      <c r="C519" s="23">
        <v>0</v>
      </c>
      <c r="D519" s="24" t="s">
        <v>121</v>
      </c>
      <c r="E519" s="24">
        <v>2.8982211917080414</v>
      </c>
      <c r="F519" s="24">
        <v>2.680254487542129</v>
      </c>
      <c r="G519" s="24">
        <v>1.9104253367281439</v>
      </c>
      <c r="H519" s="24">
        <v>2.8489895470633684</v>
      </c>
      <c r="I519" s="24">
        <v>2.6378142974559453</v>
      </c>
      <c r="J519" s="24">
        <v>2.9354545179058671</v>
      </c>
      <c r="K519" s="24">
        <v>2.3366261472175616</v>
      </c>
      <c r="L519" s="24">
        <v>4.0761416984418188</v>
      </c>
      <c r="M519" s="90">
        <v>3.5744936934477751</v>
      </c>
    </row>
    <row r="520" spans="1:13" x14ac:dyDescent="0.35">
      <c r="A520" s="23" t="str">
        <f>B279&amp;C509&amp;D520</f>
        <v>DISTRIBUCION VOLUMEN X CRITERIO (kg ó litros)Total AperitivosServicio en la empresa</v>
      </c>
      <c r="B520" s="23">
        <v>0</v>
      </c>
      <c r="C520" s="23">
        <v>0</v>
      </c>
      <c r="D520" s="23" t="s">
        <v>122</v>
      </c>
      <c r="E520" s="56">
        <v>0.42085482288969051</v>
      </c>
      <c r="F520" s="56">
        <v>0.49781899320776823</v>
      </c>
      <c r="G520" s="56">
        <v>0.68166170119046232</v>
      </c>
      <c r="H520" s="56">
        <v>0.96892807283081739</v>
      </c>
      <c r="I520" s="56">
        <v>0.40362002920626416</v>
      </c>
      <c r="J520" s="56">
        <v>0.94236153459663108</v>
      </c>
      <c r="K520" s="56">
        <v>1.2715998399484971</v>
      </c>
      <c r="L520" s="56">
        <v>0.65712725729666444</v>
      </c>
      <c r="M520" s="90">
        <v>0.60148776820101391</v>
      </c>
    </row>
    <row r="521" spans="1:13" x14ac:dyDescent="0.35">
      <c r="A521" s="23" t="str">
        <f>B279&amp;C509&amp;D521</f>
        <v>DISTRIBUCION VOLUMEN X CRITERIO (kg ó litros)Total AperitivosResto de canales</v>
      </c>
      <c r="B521" s="23">
        <v>0</v>
      </c>
      <c r="C521" s="23">
        <v>0</v>
      </c>
      <c r="D521" s="24" t="s">
        <v>123</v>
      </c>
      <c r="E521" s="24">
        <v>3.2950590510170255</v>
      </c>
      <c r="F521" s="24">
        <v>7.6840181844813777</v>
      </c>
      <c r="G521" s="24">
        <v>6.4600741880397798</v>
      </c>
      <c r="H521" s="24">
        <v>4.0265890137674587</v>
      </c>
      <c r="I521" s="24">
        <v>6.5009437140643476</v>
      </c>
      <c r="J521" s="24">
        <v>8.3705332373509176</v>
      </c>
      <c r="K521" s="24">
        <v>5.2225797243290515</v>
      </c>
      <c r="L521" s="24">
        <v>5.529786210460812</v>
      </c>
      <c r="M521" s="90">
        <v>6.3638218560240354</v>
      </c>
    </row>
    <row r="522" spans="1:13" x14ac:dyDescent="0.35">
      <c r="A522" s="23" t="str">
        <f>B279&amp;C509&amp;D522</f>
        <v>DISTRIBUCION VOLUMEN X CRITERIO (kg ó litros)Total AperitivosEN LA CALLE</v>
      </c>
      <c r="B522" s="23">
        <v>0</v>
      </c>
      <c r="C522" s="23">
        <v>0</v>
      </c>
      <c r="D522" s="23" t="s">
        <v>124</v>
      </c>
      <c r="E522" s="56">
        <v>35.436555980428039</v>
      </c>
      <c r="F522" s="56">
        <v>40.734482929385187</v>
      </c>
      <c r="G522" s="56">
        <v>34.892258438809641</v>
      </c>
      <c r="H522" s="56">
        <v>36.252711034977011</v>
      </c>
      <c r="I522" s="56">
        <v>41.07847199072561</v>
      </c>
      <c r="J522" s="56">
        <v>40.286175593864151</v>
      </c>
      <c r="K522" s="56">
        <v>34.81745073453704</v>
      </c>
      <c r="L522" s="56">
        <v>32.935342675626799</v>
      </c>
      <c r="M522" s="90">
        <v>37.234028447706436</v>
      </c>
    </row>
    <row r="523" spans="1:13" x14ac:dyDescent="0.35">
      <c r="A523" s="23" t="str">
        <f>B279&amp;C509&amp;D523</f>
        <v>DISTRIBUCION VOLUMEN X CRITERIO (kg ó litros)Total AperitivosEN CASA DE OTROS</v>
      </c>
      <c r="B523" s="23">
        <v>0</v>
      </c>
      <c r="C523" s="23">
        <v>0</v>
      </c>
      <c r="D523" s="24" t="s">
        <v>125</v>
      </c>
      <c r="E523" s="24">
        <v>25.546448345863737</v>
      </c>
      <c r="F523" s="24">
        <v>19.235394889201725</v>
      </c>
      <c r="G523" s="24">
        <v>28.881277946124364</v>
      </c>
      <c r="H523" s="24">
        <v>19.039887111707429</v>
      </c>
      <c r="I523" s="24">
        <v>17.22562365905101</v>
      </c>
      <c r="J523" s="24">
        <v>18.305118766041815</v>
      </c>
      <c r="K523" s="24">
        <v>23.288140469912257</v>
      </c>
      <c r="L523" s="24">
        <v>21.510013637098947</v>
      </c>
      <c r="M523" s="90">
        <v>18.810723365651398</v>
      </c>
    </row>
    <row r="524" spans="1:13" x14ac:dyDescent="0.35">
      <c r="A524" s="23" t="str">
        <f>B279&amp;C509&amp;D524</f>
        <v>DISTRIBUCION VOLUMEN X CRITERIO (kg ó litros)Total AperitivosEN EL ESTABLECIMIENTO</v>
      </c>
      <c r="B524" s="23">
        <v>0</v>
      </c>
      <c r="C524" s="23">
        <v>0</v>
      </c>
      <c r="D524" s="23" t="s">
        <v>126</v>
      </c>
      <c r="E524" s="56">
        <v>9.9109608921322021</v>
      </c>
      <c r="F524" s="56">
        <v>14.899530181906234</v>
      </c>
      <c r="G524" s="56">
        <v>13.301590734756315</v>
      </c>
      <c r="H524" s="56">
        <v>15.263132446795119</v>
      </c>
      <c r="I524" s="56">
        <v>11.350546169639349</v>
      </c>
      <c r="J524" s="56">
        <v>16.228123884448667</v>
      </c>
      <c r="K524" s="56">
        <v>14.35725814155478</v>
      </c>
      <c r="L524" s="56">
        <v>14.089205272432476</v>
      </c>
      <c r="M524" s="90">
        <v>14.667863916500423</v>
      </c>
    </row>
    <row r="525" spans="1:13" x14ac:dyDescent="0.35">
      <c r="A525" s="23" t="str">
        <f>B279&amp;C509&amp;D525</f>
        <v>DISTRIBUCION VOLUMEN X CRITERIO (kg ó litros)Total AperitivosEN EL TRABAJO</v>
      </c>
      <c r="B525" s="23">
        <v>0</v>
      </c>
      <c r="C525" s="23">
        <v>0</v>
      </c>
      <c r="D525" s="24" t="s">
        <v>127</v>
      </c>
      <c r="E525" s="24">
        <v>8.4201100591580555</v>
      </c>
      <c r="F525" s="24">
        <v>8.5373901725952379</v>
      </c>
      <c r="G525" s="24">
        <v>7.6722193458107029</v>
      </c>
      <c r="H525" s="24">
        <v>10.157700426505141</v>
      </c>
      <c r="I525" s="24">
        <v>10.115460003119068</v>
      </c>
      <c r="J525" s="24">
        <v>8.283585350764195</v>
      </c>
      <c r="K525" s="24">
        <v>9.970956269952179</v>
      </c>
      <c r="L525" s="24">
        <v>10.442120005013228</v>
      </c>
      <c r="M525" s="90">
        <v>8.3400410899536173</v>
      </c>
    </row>
    <row r="526" spans="1:13" x14ac:dyDescent="0.35">
      <c r="A526" s="23" t="str">
        <f>B279&amp;C509&amp;D526</f>
        <v>DISTRIBUCION VOLUMEN X CRITERIO (kg ó litros)Total AperitivosEN COLEGIO/INSTITUTO/UNIV.</v>
      </c>
      <c r="B526" s="23">
        <v>0</v>
      </c>
      <c r="C526" s="23">
        <v>0</v>
      </c>
      <c r="D526" s="23" t="s">
        <v>128</v>
      </c>
      <c r="E526" s="56">
        <v>0.9434128845616877</v>
      </c>
      <c r="F526" s="56">
        <v>0.45819606422756132</v>
      </c>
      <c r="G526" s="56">
        <v>1.4406123599932767</v>
      </c>
      <c r="H526" s="56">
        <v>1.3895019888738784</v>
      </c>
      <c r="I526" s="56">
        <v>1.9505710131564091</v>
      </c>
      <c r="J526" s="56">
        <v>0.86208120506961838</v>
      </c>
      <c r="K526" s="56">
        <v>1.6710665711775172</v>
      </c>
      <c r="L526" s="56">
        <v>1.606790669885241</v>
      </c>
      <c r="M526" s="90">
        <v>1.5068323466410956</v>
      </c>
    </row>
    <row r="527" spans="1:13" x14ac:dyDescent="0.35">
      <c r="A527" s="23" t="str">
        <f>B279&amp;C509&amp;D527</f>
        <v>DISTRIBUCION VOLUMEN X CRITERIO (kg ó litros)Total AperitivosEN MI CASA</v>
      </c>
      <c r="B527" s="23">
        <v>0</v>
      </c>
      <c r="C527" s="23">
        <v>0</v>
      </c>
      <c r="D527" s="24" t="s">
        <v>129</v>
      </c>
      <c r="E527" s="24">
        <v>9.529193782111145</v>
      </c>
      <c r="F527" s="24">
        <v>5.8576333037774386</v>
      </c>
      <c r="G527" s="24">
        <v>5.6648253745679149</v>
      </c>
      <c r="H527" s="24">
        <v>7.2921505469680392</v>
      </c>
      <c r="I527" s="24">
        <v>6.2238639689008819</v>
      </c>
      <c r="J527" s="24">
        <v>4.1060020767746108</v>
      </c>
      <c r="K527" s="24">
        <v>5.1785074388389676</v>
      </c>
      <c r="L527" s="24">
        <v>7.428591078298119</v>
      </c>
      <c r="M527" s="90">
        <v>8.0721871499031153</v>
      </c>
    </row>
    <row r="528" spans="1:13" x14ac:dyDescent="0.35">
      <c r="A528" s="23" t="str">
        <f>B279&amp;C509&amp;D528</f>
        <v>DISTRIBUCION VOLUMEN X CRITERIO (kg ó litros)Total AperitivosEN M.TRANSP.(AVION,TREN,AUTOC,E</v>
      </c>
      <c r="B528" s="23">
        <v>0</v>
      </c>
      <c r="C528" s="23">
        <v>0</v>
      </c>
      <c r="D528" s="23" t="s">
        <v>130</v>
      </c>
      <c r="E528" s="56">
        <v>2.5782351593835444</v>
      </c>
      <c r="F528" s="56">
        <v>2.6475600827373755</v>
      </c>
      <c r="G528" s="56">
        <v>1.2797344132743682</v>
      </c>
      <c r="H528" s="56">
        <v>1.8819927173672411</v>
      </c>
      <c r="I528" s="56">
        <v>0.62167699348394589</v>
      </c>
      <c r="J528" s="56">
        <v>1.0432716745255113</v>
      </c>
      <c r="K528" s="56">
        <v>1.3221186530125579</v>
      </c>
      <c r="L528" s="56">
        <v>0.46847631191247618</v>
      </c>
      <c r="M528" s="90">
        <v>0.32296287021235959</v>
      </c>
    </row>
    <row r="529" spans="1:13" x14ac:dyDescent="0.35">
      <c r="A529" s="23" t="str">
        <f>B279&amp;C509&amp;D529</f>
        <v>DISTRIBUCION VOLUMEN X CRITERIO (kg ó litros)Total AperitivosEN OTRO LUGAR</v>
      </c>
      <c r="B529" s="23">
        <v>0</v>
      </c>
      <c r="C529" s="23">
        <v>0</v>
      </c>
      <c r="D529" s="24" t="s">
        <v>131</v>
      </c>
      <c r="E529" s="24">
        <v>7.6350816971972142</v>
      </c>
      <c r="F529" s="24">
        <v>7.6298189637928449</v>
      </c>
      <c r="G529" s="24">
        <v>6.8674825791499643</v>
      </c>
      <c r="H529" s="24">
        <v>8.7229299297367024</v>
      </c>
      <c r="I529" s="24">
        <v>11.433781909863535</v>
      </c>
      <c r="J529" s="24">
        <v>10.885641906213214</v>
      </c>
      <c r="K529" s="24">
        <v>9.3945100421544225</v>
      </c>
      <c r="L529" s="24">
        <v>11.519469811822404</v>
      </c>
      <c r="M529" s="90">
        <v>11.045357541606277</v>
      </c>
    </row>
    <row r="530" spans="1:13" x14ac:dyDescent="0.35">
      <c r="A530" s="23" t="str">
        <f>B279&amp;C509&amp;D530</f>
        <v>DISTRIBUCION VOLUMEN X CRITERIO (kg ó litros)Total AperitivosDESAYUNO</v>
      </c>
      <c r="B530" s="23">
        <v>0</v>
      </c>
      <c r="C530" s="23">
        <v>0</v>
      </c>
      <c r="D530" s="23" t="s">
        <v>132</v>
      </c>
      <c r="E530" s="56">
        <v>2.8302865138489142</v>
      </c>
      <c r="F530" s="56">
        <v>3.1359068625828659</v>
      </c>
      <c r="G530" s="56">
        <v>3.15596926949382</v>
      </c>
      <c r="H530" s="56">
        <v>3.878791967694724</v>
      </c>
      <c r="I530" s="56">
        <v>3.472043199945491</v>
      </c>
      <c r="J530" s="56">
        <v>4.8006474745598577</v>
      </c>
      <c r="K530" s="56">
        <v>5.7581117516902118</v>
      </c>
      <c r="L530" s="56">
        <v>6.6359434713649179</v>
      </c>
      <c r="M530" s="90">
        <v>6.0106733092057762</v>
      </c>
    </row>
    <row r="531" spans="1:13" x14ac:dyDescent="0.35">
      <c r="A531" s="23" t="str">
        <f>B279&amp;C509&amp;D531</f>
        <v>DISTRIBUCION VOLUMEN X CRITERIO (kg ó litros)Total AperitivosAPERITIVO/ANTES DE COMER</v>
      </c>
      <c r="B531" s="23">
        <v>0</v>
      </c>
      <c r="C531" s="23">
        <v>0</v>
      </c>
      <c r="D531" s="24" t="s">
        <v>133</v>
      </c>
      <c r="E531" s="24">
        <v>19.927937185115933</v>
      </c>
      <c r="F531" s="24">
        <v>20.702987610872885</v>
      </c>
      <c r="G531" s="24">
        <v>17.091849669427067</v>
      </c>
      <c r="H531" s="24">
        <v>20.862775343431856</v>
      </c>
      <c r="I531" s="24">
        <v>21.360704817633295</v>
      </c>
      <c r="J531" s="24">
        <v>21.317205696277831</v>
      </c>
      <c r="K531" s="24">
        <v>19.025162651909078</v>
      </c>
      <c r="L531" s="24">
        <v>18.775099679902464</v>
      </c>
      <c r="M531" s="90">
        <v>21.029610956518962</v>
      </c>
    </row>
    <row r="532" spans="1:13" x14ac:dyDescent="0.35">
      <c r="A532" s="23" t="str">
        <f>B279&amp;C509&amp;D532</f>
        <v>DISTRIBUCION VOLUMEN X CRITERIO (kg ó litros)Total AperitivosCOMIDA</v>
      </c>
      <c r="B532" s="23">
        <v>0</v>
      </c>
      <c r="C532" s="23">
        <v>0</v>
      </c>
      <c r="D532" s="23" t="s">
        <v>134</v>
      </c>
      <c r="E532" s="56">
        <v>12.497635925194402</v>
      </c>
      <c r="F532" s="56">
        <v>9.6877986900603794</v>
      </c>
      <c r="G532" s="56">
        <v>8.0808316194244689</v>
      </c>
      <c r="H532" s="56">
        <v>10.7039273031744</v>
      </c>
      <c r="I532" s="56">
        <v>9.8510411890449703</v>
      </c>
      <c r="J532" s="56">
        <v>11.444834253731559</v>
      </c>
      <c r="K532" s="56">
        <v>13.384648595951498</v>
      </c>
      <c r="L532" s="56">
        <v>9.5744665741991746</v>
      </c>
      <c r="M532" s="90">
        <v>9.7917511990071926</v>
      </c>
    </row>
    <row r="533" spans="1:13" x14ac:dyDescent="0.35">
      <c r="A533" s="23" t="str">
        <f>B279&amp;C509&amp;D533</f>
        <v>DISTRIBUCION VOLUMEN X CRITERIO (kg ó litros)Total AperitivosTARDE/MERIENDA</v>
      </c>
      <c r="B533" s="23">
        <v>0</v>
      </c>
      <c r="C533" s="23">
        <v>0</v>
      </c>
      <c r="D533" s="24" t="s">
        <v>135</v>
      </c>
      <c r="E533" s="24">
        <v>34.719731397888665</v>
      </c>
      <c r="F533" s="24">
        <v>31.796738335229492</v>
      </c>
      <c r="G533" s="24">
        <v>31.818048169114888</v>
      </c>
      <c r="H533" s="24">
        <v>32.467677107943203</v>
      </c>
      <c r="I533" s="24">
        <v>34.314859125560496</v>
      </c>
      <c r="J533" s="24">
        <v>30.68635845229613</v>
      </c>
      <c r="K533" s="24">
        <v>29.034413029244206</v>
      </c>
      <c r="L533" s="24">
        <v>32.998024577019599</v>
      </c>
      <c r="M533" s="90">
        <v>35.177984606312002</v>
      </c>
    </row>
    <row r="534" spans="1:13" x14ac:dyDescent="0.35">
      <c r="A534" s="23" t="str">
        <f>B279&amp;C509&amp;D534</f>
        <v>DISTRIBUCION VOLUMEN X CRITERIO (kg ó litros)Total AperitivosANTES DE CENAR</v>
      </c>
      <c r="B534" s="23">
        <v>0</v>
      </c>
      <c r="C534" s="23">
        <v>0</v>
      </c>
      <c r="D534" s="23" t="s">
        <v>136</v>
      </c>
      <c r="E534" s="56">
        <v>6.9871520311149213</v>
      </c>
      <c r="F534" s="56">
        <v>8.2101882357320353</v>
      </c>
      <c r="G534" s="56">
        <v>8.8020409412499934</v>
      </c>
      <c r="H534" s="56">
        <v>6.6713602857942238</v>
      </c>
      <c r="I534" s="56">
        <v>5.5284763634850762</v>
      </c>
      <c r="J534" s="56">
        <v>7.6559818219917473</v>
      </c>
      <c r="K534" s="56">
        <v>8.4251279153768586</v>
      </c>
      <c r="L534" s="56">
        <v>5.639538345664052</v>
      </c>
      <c r="M534" s="90">
        <v>6.1338454062849737</v>
      </c>
    </row>
    <row r="535" spans="1:13" x14ac:dyDescent="0.35">
      <c r="A535" s="23" t="str">
        <f>B279&amp;C509&amp;D535</f>
        <v>DISTRIBUCION VOLUMEN X CRITERIO (kg ó litros)Total AperitivosCENA</v>
      </c>
      <c r="B535" s="23">
        <v>0</v>
      </c>
      <c r="C535" s="23">
        <v>0</v>
      </c>
      <c r="D535" s="24" t="s">
        <v>137</v>
      </c>
      <c r="E535" s="24">
        <v>4.6696992930736183</v>
      </c>
      <c r="F535" s="24">
        <v>7.131394875496655</v>
      </c>
      <c r="G535" s="24">
        <v>6.6656458129213547</v>
      </c>
      <c r="H535" s="24">
        <v>4.5444441137248965</v>
      </c>
      <c r="I535" s="24">
        <v>4.5374978753346094</v>
      </c>
      <c r="J535" s="24">
        <v>4.130417437982568</v>
      </c>
      <c r="K535" s="24">
        <v>4.6681075195027404</v>
      </c>
      <c r="L535" s="24">
        <v>5.3495452887031032</v>
      </c>
      <c r="M535" s="90">
        <v>4.6800885895684523</v>
      </c>
    </row>
    <row r="536" spans="1:13" x14ac:dyDescent="0.35">
      <c r="A536" s="23" t="str">
        <f>B279&amp;C509&amp;D536</f>
        <v>DISTRIBUCION VOLUMEN X CRITERIO (kg ó litros)Total AperitivosDESPUES DE LA CENA</v>
      </c>
      <c r="B536" s="23">
        <v>0</v>
      </c>
      <c r="C536" s="23">
        <v>0</v>
      </c>
      <c r="D536" s="23" t="s">
        <v>138</v>
      </c>
      <c r="E536" s="56">
        <v>2.2268406085365404</v>
      </c>
      <c r="F536" s="56">
        <v>4.0330627709043467</v>
      </c>
      <c r="G536" s="56">
        <v>3.8202269818507553</v>
      </c>
      <c r="H536" s="56">
        <v>1.877524716740665</v>
      </c>
      <c r="I536" s="56">
        <v>3.3338359789656984</v>
      </c>
      <c r="J536" s="56">
        <v>2.7506943568646451</v>
      </c>
      <c r="K536" s="56">
        <v>2.0075879211260488</v>
      </c>
      <c r="L536" s="56">
        <v>1.5082225974232772</v>
      </c>
      <c r="M536" s="90">
        <v>1.5812281948153957</v>
      </c>
    </row>
    <row r="537" spans="1:13" x14ac:dyDescent="0.35">
      <c r="A537" s="23" t="str">
        <f>B279&amp;C509&amp;D537</f>
        <v>DISTRIBUCION VOLUMEN X CRITERIO (kg ó litros)Total AperitivosDURANTE EL DIA</v>
      </c>
      <c r="B537" s="23">
        <v>0</v>
      </c>
      <c r="C537" s="23">
        <v>0</v>
      </c>
      <c r="D537" s="24" t="s">
        <v>139</v>
      </c>
      <c r="E537" s="24">
        <v>16.140718018772667</v>
      </c>
      <c r="F537" s="24">
        <v>15.301927134718666</v>
      </c>
      <c r="G537" s="24">
        <v>20.565392264469253</v>
      </c>
      <c r="H537" s="24">
        <v>18.993506975908449</v>
      </c>
      <c r="I537" s="24">
        <v>17.601536633333843</v>
      </c>
      <c r="J537" s="24">
        <v>17.213857701543944</v>
      </c>
      <c r="K537" s="24">
        <v>17.696845642694065</v>
      </c>
      <c r="L537" s="24">
        <v>19.519167795990491</v>
      </c>
      <c r="M537" s="90">
        <v>15.594816194934513</v>
      </c>
    </row>
    <row r="538" spans="1:13" x14ac:dyDescent="0.35">
      <c r="A538" s="23" t="str">
        <f>B279&amp;C509&amp;D538</f>
        <v>DISTRIBUCION VOLUMEN X CRITERIO (kg ó litros)Total AperitivosCON AMIGOS</v>
      </c>
      <c r="B538" s="23">
        <v>0</v>
      </c>
      <c r="C538" s="23">
        <v>0</v>
      </c>
      <c r="D538" s="23" t="s">
        <v>140</v>
      </c>
      <c r="E538" s="56">
        <v>22.258166571341725</v>
      </c>
      <c r="F538" s="56">
        <v>23.206360055629482</v>
      </c>
      <c r="G538" s="56">
        <v>21.537367074443747</v>
      </c>
      <c r="H538" s="56">
        <v>21.249008727376207</v>
      </c>
      <c r="I538" s="56">
        <v>23.362454105287505</v>
      </c>
      <c r="J538" s="56">
        <v>24.809379913904937</v>
      </c>
      <c r="K538" s="56">
        <v>22.935235395329027</v>
      </c>
      <c r="L538" s="56">
        <v>18.720650041354723</v>
      </c>
      <c r="M538" s="90">
        <v>20.646904068251608</v>
      </c>
    </row>
    <row r="539" spans="1:13" x14ac:dyDescent="0.35">
      <c r="A539" s="23" t="str">
        <f>B279&amp;C509&amp;D539</f>
        <v>DISTRIBUCION VOLUMEN X CRITERIO (kg ó litros)Total AperitivosCON CLIENTES</v>
      </c>
      <c r="B539" s="23">
        <v>0</v>
      </c>
      <c r="C539" s="23">
        <v>0</v>
      </c>
      <c r="D539" s="24" t="s">
        <v>141</v>
      </c>
      <c r="E539" s="24">
        <v>8.6955598161896144E-2</v>
      </c>
      <c r="F539" s="24">
        <v>0.32326805171926765</v>
      </c>
      <c r="G539" s="24">
        <v>0.50915420590515814</v>
      </c>
      <c r="H539" s="24">
        <v>0.22631378813727132</v>
      </c>
      <c r="I539" s="24">
        <v>0.19183525746247057</v>
      </c>
      <c r="J539" s="24">
        <v>1.0706631898894903</v>
      </c>
      <c r="K539" s="24">
        <v>0.15423343373951795</v>
      </c>
      <c r="L539" s="24">
        <v>0.24540668324210618</v>
      </c>
      <c r="M539" s="90">
        <v>0.72026708640402837</v>
      </c>
    </row>
    <row r="540" spans="1:13" x14ac:dyDescent="0.35">
      <c r="A540" s="23" t="str">
        <f>B279&amp;C509&amp;D540</f>
        <v>DISTRIBUCION VOLUMEN X CRITERIO (kg ó litros)Total AperitivosCON COMPAÑEROS DE TRABAJO</v>
      </c>
      <c r="B540" s="23">
        <v>0</v>
      </c>
      <c r="C540" s="23">
        <v>0</v>
      </c>
      <c r="D540" s="23" t="s">
        <v>142</v>
      </c>
      <c r="E540" s="56">
        <v>3.8459263951646152</v>
      </c>
      <c r="F540" s="56">
        <v>3.0925537765818953</v>
      </c>
      <c r="G540" s="56">
        <v>3.8510044968655834</v>
      </c>
      <c r="H540" s="56">
        <v>3.357696909161207</v>
      </c>
      <c r="I540" s="56">
        <v>4.5794724680603931</v>
      </c>
      <c r="J540" s="56">
        <v>5.842225770746345</v>
      </c>
      <c r="K540" s="56">
        <v>6.1090936665150695</v>
      </c>
      <c r="L540" s="56">
        <v>6.9356946477580728</v>
      </c>
      <c r="M540" s="90">
        <v>4.1778341510773744</v>
      </c>
    </row>
    <row r="541" spans="1:13" x14ac:dyDescent="0.35">
      <c r="A541" s="23" t="str">
        <f>B279&amp;C509&amp;D541</f>
        <v>DISTRIBUCION VOLUMEN X CRITERIO (kg ó litros)Total AperitivosCON COMPAÑEROS DE CLASE</v>
      </c>
      <c r="B541" s="23">
        <v>0</v>
      </c>
      <c r="C541" s="23">
        <v>0</v>
      </c>
      <c r="D541" s="24" t="s">
        <v>143</v>
      </c>
      <c r="E541" s="24">
        <v>0.63100565052822521</v>
      </c>
      <c r="F541" s="24">
        <v>0.37575452511703594</v>
      </c>
      <c r="G541" s="24">
        <v>0.68737344241683884</v>
      </c>
      <c r="H541" s="24">
        <v>1.1519757441889937</v>
      </c>
      <c r="I541" s="24">
        <v>0.71449861748595367</v>
      </c>
      <c r="J541" s="24">
        <v>0.94897093605057392</v>
      </c>
      <c r="K541" s="24">
        <v>0.48421335157490913</v>
      </c>
      <c r="L541" s="24">
        <v>1.2432193276469283</v>
      </c>
      <c r="M541" s="90">
        <v>0.67135421150670815</v>
      </c>
    </row>
    <row r="542" spans="1:13" x14ac:dyDescent="0.35">
      <c r="A542" s="23" t="str">
        <f>B279&amp;C509&amp;D542</f>
        <v>DISTRIBUCION VOLUMEN X CRITERIO (kg ó litros)Total AperitivosCON FAMILIA</v>
      </c>
      <c r="B542" s="23">
        <v>0</v>
      </c>
      <c r="C542" s="23">
        <v>0</v>
      </c>
      <c r="D542" s="23" t="s">
        <v>144</v>
      </c>
      <c r="E542" s="56">
        <v>37.69945791118009</v>
      </c>
      <c r="F542" s="56">
        <v>39.881114807625352</v>
      </c>
      <c r="G542" s="56">
        <v>42.332059637191591</v>
      </c>
      <c r="H542" s="56">
        <v>37.346369527844004</v>
      </c>
      <c r="I542" s="56">
        <v>38.52181844808765</v>
      </c>
      <c r="J542" s="56">
        <v>36.598670122287821</v>
      </c>
      <c r="K542" s="56">
        <v>38.697320154708734</v>
      </c>
      <c r="L542" s="56">
        <v>38.727065072426541</v>
      </c>
      <c r="M542" s="90">
        <v>36.834292499505558</v>
      </c>
    </row>
    <row r="543" spans="1:13" x14ac:dyDescent="0.35">
      <c r="A543" s="23" t="str">
        <f>B279&amp;C509&amp;D543</f>
        <v>DISTRIBUCION VOLUMEN X CRITERIO (kg ó litros)Total AperitivosCON LA PAREJA</v>
      </c>
      <c r="B543" s="23">
        <v>0</v>
      </c>
      <c r="C543" s="23">
        <v>0</v>
      </c>
      <c r="D543" s="24" t="s">
        <v>145</v>
      </c>
      <c r="E543" s="24">
        <v>9.8859878525696097</v>
      </c>
      <c r="F543" s="24">
        <v>10.750405311799135</v>
      </c>
      <c r="G543" s="24">
        <v>9.6181996234734175</v>
      </c>
      <c r="H543" s="24">
        <v>9.0255778159408724</v>
      </c>
      <c r="I543" s="24">
        <v>7.6352463736468712</v>
      </c>
      <c r="J543" s="24">
        <v>7.7566807218063865</v>
      </c>
      <c r="K543" s="24">
        <v>6.7725123726528658</v>
      </c>
      <c r="L543" s="24">
        <v>7.2967033221477795</v>
      </c>
      <c r="M543" s="90">
        <v>8.7921004109398186</v>
      </c>
    </row>
    <row r="544" spans="1:13" x14ac:dyDescent="0.35">
      <c r="A544" s="23" t="str">
        <f>B279&amp;C509&amp;D544</f>
        <v>DISTRIBUCION VOLUMEN X CRITERIO (kg ó litros)Total AperitivosESTABA SOLO/A</v>
      </c>
      <c r="B544" s="23">
        <v>0</v>
      </c>
      <c r="C544" s="23">
        <v>0</v>
      </c>
      <c r="D544" s="23" t="s">
        <v>146</v>
      </c>
      <c r="E544" s="56">
        <v>23.561303264915342</v>
      </c>
      <c r="F544" s="56">
        <v>21.442322237438027</v>
      </c>
      <c r="G544" s="56">
        <v>19.187572194668196</v>
      </c>
      <c r="H544" s="56">
        <v>26.179359906341087</v>
      </c>
      <c r="I544" s="56">
        <v>23.674343523359639</v>
      </c>
      <c r="J544" s="56">
        <v>21.66558532497065</v>
      </c>
      <c r="K544" s="56">
        <v>22.801470006938722</v>
      </c>
      <c r="L544" s="56">
        <v>24.434743864318254</v>
      </c>
      <c r="M544" s="90">
        <v>26.69516876756698</v>
      </c>
    </row>
    <row r="545" spans="1:13" x14ac:dyDescent="0.35">
      <c r="A545" s="23" t="str">
        <f>B279&amp;C509&amp;D545</f>
        <v>DISTRIBUCION VOLUMEN X CRITERIO (kg ó litros)Total AperitivosOTROS</v>
      </c>
      <c r="B545" s="23">
        <v>0</v>
      </c>
      <c r="C545" s="23">
        <v>0</v>
      </c>
      <c r="D545" s="24" t="s">
        <v>147</v>
      </c>
      <c r="E545" s="24">
        <v>2.0311954079131564</v>
      </c>
      <c r="F545" s="24">
        <v>0.92822486998253262</v>
      </c>
      <c r="G545" s="24">
        <v>2.2772714188771119</v>
      </c>
      <c r="H545" s="24">
        <v>1.4637044200226612</v>
      </c>
      <c r="I545" s="24">
        <v>1.3203252288973799</v>
      </c>
      <c r="J545" s="24">
        <v>1.3078238511311562</v>
      </c>
      <c r="K545" s="24">
        <v>2.045933896193044</v>
      </c>
      <c r="L545" s="24">
        <v>2.3965232991263568</v>
      </c>
      <c r="M545" s="90">
        <v>1.4620770765070543</v>
      </c>
    </row>
    <row r="546" spans="1:13" x14ac:dyDescent="0.35">
      <c r="A546" s="23" t="str">
        <f>B279&amp;C509&amp;D546</f>
        <v>DISTRIBUCION VOLUMEN X CRITERIO (kg ó litros)Total AperitivosESTAR TRABAJANDO</v>
      </c>
      <c r="B546" s="23">
        <v>0</v>
      </c>
      <c r="C546" s="23">
        <v>0</v>
      </c>
      <c r="D546" s="23" t="s">
        <v>148</v>
      </c>
      <c r="E546" s="56">
        <v>6.7692761714100786</v>
      </c>
      <c r="F546" s="56">
        <v>6.3552380653807434</v>
      </c>
      <c r="G546" s="56">
        <v>5.6477251916177744</v>
      </c>
      <c r="H546" s="56">
        <v>8.7091707895747543</v>
      </c>
      <c r="I546" s="56">
        <v>8.8836501880394874</v>
      </c>
      <c r="J546" s="56">
        <v>5.9545347871964367</v>
      </c>
      <c r="K546" s="56">
        <v>7.6735749539657965</v>
      </c>
      <c r="L546" s="56">
        <v>8.4577160076173143</v>
      </c>
      <c r="M546" s="90">
        <v>7.0381809928318866</v>
      </c>
    </row>
    <row r="547" spans="1:13" x14ac:dyDescent="0.35">
      <c r="A547" s="23" t="str">
        <f>B279&amp;C509&amp;D547</f>
        <v>DISTRIBUCION VOLUMEN X CRITERIO (kg ó litros)Total AperitivosCOMIDA DE NEGOCIOS</v>
      </c>
      <c r="B547" s="23">
        <v>0</v>
      </c>
      <c r="C547" s="23">
        <v>0</v>
      </c>
      <c r="D547" s="24" t="s">
        <v>149</v>
      </c>
      <c r="E547" s="24">
        <v>9.4777470094282584E-2</v>
      </c>
      <c r="F547" s="24">
        <v>7.6929818170347025E-2</v>
      </c>
      <c r="G547" s="24">
        <v>7.8853068566327456E-2</v>
      </c>
      <c r="H547" s="24">
        <v>0.19914854795767836</v>
      </c>
      <c r="I547" s="24">
        <v>6.0778280351005638E-2</v>
      </c>
      <c r="J547" s="24">
        <v>0.49127955627138331</v>
      </c>
      <c r="K547" s="24">
        <v>1.5675743372459416</v>
      </c>
      <c r="L547" s="24">
        <v>0.3224017050139068</v>
      </c>
      <c r="M547" s="90">
        <v>0.19063613083702552</v>
      </c>
    </row>
    <row r="548" spans="1:13" x14ac:dyDescent="0.35">
      <c r="A548" s="23" t="str">
        <f>B279&amp;C509&amp;D548</f>
        <v>DISTRIBUCION VOLUMEN X CRITERIO (kg ó litros)Total AperitivosPOR PLACER/RELAX</v>
      </c>
      <c r="B548" s="23">
        <v>0</v>
      </c>
      <c r="C548" s="23">
        <v>0</v>
      </c>
      <c r="D548" s="23" t="s">
        <v>150</v>
      </c>
      <c r="E548" s="56">
        <v>16.836691123020561</v>
      </c>
      <c r="F548" s="56">
        <v>25.172140564065881</v>
      </c>
      <c r="G548" s="56">
        <v>16.59354813114857</v>
      </c>
      <c r="H548" s="56">
        <v>17.856188510849837</v>
      </c>
      <c r="I548" s="56">
        <v>18.32194421167922</v>
      </c>
      <c r="J548" s="56">
        <v>22.47585241359306</v>
      </c>
      <c r="K548" s="56">
        <v>17.8138038882228</v>
      </c>
      <c r="L548" s="56">
        <v>15.057355981079439</v>
      </c>
      <c r="M548" s="90">
        <v>18.488658034414762</v>
      </c>
    </row>
    <row r="549" spans="1:13" x14ac:dyDescent="0.35">
      <c r="A549" s="23" t="str">
        <f>B279&amp;C509&amp;D549</f>
        <v>DISTRIBUCION VOLUMEN X CRITERIO (kg ó litros)Total AperitivosTENER HAMBRE/SIN PLANIFICAR</v>
      </c>
      <c r="B549" s="23">
        <v>0</v>
      </c>
      <c r="C549" s="23">
        <v>0</v>
      </c>
      <c r="D549" s="24" t="s">
        <v>151</v>
      </c>
      <c r="E549" s="24">
        <v>37.822017225858112</v>
      </c>
      <c r="F549" s="24">
        <v>36.400873249569507</v>
      </c>
      <c r="G549" s="24">
        <v>36.921850002642323</v>
      </c>
      <c r="H549" s="24">
        <v>37.516610424206661</v>
      </c>
      <c r="I549" s="24">
        <v>39.704861866572912</v>
      </c>
      <c r="J549" s="24">
        <v>36.169130427114688</v>
      </c>
      <c r="K549" s="24">
        <v>36.401970834314398</v>
      </c>
      <c r="L549" s="24">
        <v>40.817078951132338</v>
      </c>
      <c r="M549" s="90">
        <v>40.858370426854279</v>
      </c>
    </row>
    <row r="550" spans="1:13" x14ac:dyDescent="0.35">
      <c r="A550" s="23" t="str">
        <f>B279&amp;C509&amp;D550</f>
        <v>DISTRIBUCION VOLUMEN X CRITERIO (kg ó litros)Total AperitivosESTAR DE COMPRAS</v>
      </c>
      <c r="B550" s="23">
        <v>0</v>
      </c>
      <c r="C550" s="23">
        <v>0</v>
      </c>
      <c r="D550" s="23" t="s">
        <v>152</v>
      </c>
      <c r="E550" s="56">
        <v>4.6477884500590507</v>
      </c>
      <c r="F550" s="56">
        <v>4.5144752554590788</v>
      </c>
      <c r="G550" s="56">
        <v>7.5034286987962773</v>
      </c>
      <c r="H550" s="56">
        <v>3.4994121656555492</v>
      </c>
      <c r="I550" s="56">
        <v>3.2535330321301728</v>
      </c>
      <c r="J550" s="56">
        <v>2.8948518078038106</v>
      </c>
      <c r="K550" s="56">
        <v>2.477352021929522</v>
      </c>
      <c r="L550" s="56">
        <v>3.9277640429181657</v>
      </c>
      <c r="M550" s="90">
        <v>2.24259694874072</v>
      </c>
    </row>
    <row r="551" spans="1:13" x14ac:dyDescent="0.35">
      <c r="A551" s="23" t="str">
        <f>B279&amp;C509&amp;D551</f>
        <v>DISTRIBUCION VOLUMEN X CRITERIO (kg ó litros)Total AperitivosNO COCINAR EN CASA</v>
      </c>
      <c r="B551" s="23">
        <v>0</v>
      </c>
      <c r="C551" s="23">
        <v>0</v>
      </c>
      <c r="D551" s="24" t="s">
        <v>153</v>
      </c>
      <c r="E551" s="24">
        <v>4.1045436681796197</v>
      </c>
      <c r="F551" s="24">
        <v>3.1342175540883241</v>
      </c>
      <c r="G551" s="24">
        <v>1.9660572459889039</v>
      </c>
      <c r="H551" s="24">
        <v>3.2938124617681619</v>
      </c>
      <c r="I551" s="24">
        <v>2.6169134456897849</v>
      </c>
      <c r="J551" s="24">
        <v>3.4012144756607841</v>
      </c>
      <c r="K551" s="24">
        <v>2.4885269064509457</v>
      </c>
      <c r="L551" s="24">
        <v>3.9990493957658115</v>
      </c>
      <c r="M551" s="90">
        <v>2.8968852739568902</v>
      </c>
    </row>
    <row r="552" spans="1:13" x14ac:dyDescent="0.35">
      <c r="A552" s="23" t="str">
        <f>B279&amp;C509&amp;D552</f>
        <v>DISTRIBUCION VOLUMEN X CRITERIO (kg ó litros)Total AperitivosCELEBRACION/FIESTA/SALIR TOMAR</v>
      </c>
      <c r="B552" s="23">
        <v>0</v>
      </c>
      <c r="C552" s="23">
        <v>0</v>
      </c>
      <c r="D552" s="23" t="s">
        <v>154</v>
      </c>
      <c r="E552" s="56">
        <v>16.160778866056877</v>
      </c>
      <c r="F552" s="56">
        <v>16.787905522111362</v>
      </c>
      <c r="G552" s="56">
        <v>21.365522282610982</v>
      </c>
      <c r="H552" s="56">
        <v>18.525931387893042</v>
      </c>
      <c r="I552" s="56">
        <v>17.201749625394093</v>
      </c>
      <c r="J552" s="56">
        <v>18.633026112057273</v>
      </c>
      <c r="K552" s="56">
        <v>18.555012678336897</v>
      </c>
      <c r="L552" s="56">
        <v>16.94330237553298</v>
      </c>
      <c r="M552" s="90">
        <v>19.184392934126095</v>
      </c>
    </row>
    <row r="553" spans="1:13" x14ac:dyDescent="0.35">
      <c r="A553" s="23" t="str">
        <f>B279&amp;C509&amp;D553</f>
        <v>DISTRIBUCION VOLUMEN X CRITERIO (kg ó litros)Total AperitivosVIENDO DEPORTES</v>
      </c>
      <c r="B553" s="23">
        <v>0</v>
      </c>
      <c r="C553" s="23">
        <v>0</v>
      </c>
      <c r="D553" s="24" t="s">
        <v>155</v>
      </c>
      <c r="E553" s="24">
        <v>4.5580995937142115</v>
      </c>
      <c r="F553" s="24">
        <v>2.0382969311436314</v>
      </c>
      <c r="G553" s="24">
        <v>2.3347131516513757</v>
      </c>
      <c r="H553" s="24">
        <v>2.8001453733290833</v>
      </c>
      <c r="I553" s="24">
        <v>3.3537303312422035</v>
      </c>
      <c r="J553" s="24">
        <v>2.7898143549939687</v>
      </c>
      <c r="K553" s="24">
        <v>4.077592846460635</v>
      </c>
      <c r="L553" s="24">
        <v>4.1032673688436132</v>
      </c>
      <c r="M553" s="90">
        <v>2.7785476618305114</v>
      </c>
    </row>
    <row r="554" spans="1:13" x14ac:dyDescent="0.35">
      <c r="A554" s="23" t="str">
        <f>B279&amp;C509&amp;D554</f>
        <v>DISTRIBUCION VOLUMEN X CRITERIO (kg ó litros)Total AperitivosOTROS MOTIVOS</v>
      </c>
      <c r="B554" s="23">
        <v>0</v>
      </c>
      <c r="C554" s="23">
        <v>0</v>
      </c>
      <c r="D554" s="23" t="s">
        <v>156</v>
      </c>
      <c r="E554" s="56">
        <v>9.0060257537868118</v>
      </c>
      <c r="F554" s="56">
        <v>5.5199298052807659</v>
      </c>
      <c r="G554" s="56">
        <v>7.5883042718107516</v>
      </c>
      <c r="H554" s="56">
        <v>7.5995862901676166</v>
      </c>
      <c r="I554" s="56">
        <v>6.6028365867504224</v>
      </c>
      <c r="J554" s="56">
        <v>7.1902946630524811</v>
      </c>
      <c r="K554" s="56">
        <v>8.9445981957262202</v>
      </c>
      <c r="L554" s="56">
        <v>6.3720714789554016</v>
      </c>
      <c r="M554" s="90">
        <v>6.3217285561934498</v>
      </c>
    </row>
    <row r="555" spans="1:13" x14ac:dyDescent="0.35">
      <c r="A555" s="23" t="str">
        <f>B555&amp;C555&amp;D555</f>
        <v>CONSUMO PER CAPITA (kg ó litros por individuo)TotalAlimentacionT.ESPAÑA</v>
      </c>
      <c r="B555" s="23" t="s">
        <v>57</v>
      </c>
      <c r="C555" s="23" t="s">
        <v>46</v>
      </c>
      <c r="D555" s="24" t="s">
        <v>49</v>
      </c>
      <c r="E555" s="24">
        <v>24.322452510685455</v>
      </c>
      <c r="F555" s="24">
        <v>40.30374387946793</v>
      </c>
      <c r="G555" s="24">
        <v>25.445410145179146</v>
      </c>
      <c r="H555" s="24">
        <v>23.194591105729891</v>
      </c>
      <c r="I555" s="24">
        <v>27.035133849762573</v>
      </c>
      <c r="J555" s="24">
        <v>39.582508159020037</v>
      </c>
      <c r="K555" s="24">
        <v>25.213251775175628</v>
      </c>
      <c r="L555" s="24">
        <v>23.311510570001893</v>
      </c>
      <c r="M555" s="90">
        <v>25.677052848405857</v>
      </c>
    </row>
    <row r="556" spans="1:13" x14ac:dyDescent="0.35">
      <c r="A556" s="23" t="str">
        <f>B555&amp;C555&amp;D556</f>
        <v>CONSUMO PER CAPITA (kg ó litros por individuo)TotalAlimentacionHiper+Super+Discount+G.A</v>
      </c>
      <c r="B556" s="23">
        <v>0</v>
      </c>
      <c r="C556" s="23">
        <v>0</v>
      </c>
      <c r="D556" s="23" t="s">
        <v>112</v>
      </c>
      <c r="E556" s="56">
        <v>1.9154003719672557</v>
      </c>
      <c r="F556" s="56">
        <v>3.4212926129301051</v>
      </c>
      <c r="G556" s="56">
        <v>2.0683802565898413</v>
      </c>
      <c r="H556" s="56">
        <v>1.6678650516815483</v>
      </c>
      <c r="I556" s="56">
        <v>2.1847056193097205</v>
      </c>
      <c r="J556" s="56">
        <v>3.6205239018257362</v>
      </c>
      <c r="K556" s="56">
        <v>2.0577084760039122</v>
      </c>
      <c r="L556" s="56">
        <v>1.8126976900541842</v>
      </c>
      <c r="M556" s="90">
        <v>2.1846720151502934</v>
      </c>
    </row>
    <row r="557" spans="1:13" x14ac:dyDescent="0.35">
      <c r="A557" s="23" t="str">
        <f>B555&amp;C555&amp;D557</f>
        <v>CONSUMO PER CAPITA (kg ó litros por individuo)TotalAlimentacionRestaurantes</v>
      </c>
      <c r="B557" s="23">
        <v>0</v>
      </c>
      <c r="C557" s="23">
        <v>0</v>
      </c>
      <c r="D557" s="24" t="s">
        <v>113</v>
      </c>
      <c r="E557" s="24">
        <v>4.7795290028636623</v>
      </c>
      <c r="F557" s="24">
        <v>8.2462144671367774</v>
      </c>
      <c r="G557" s="24">
        <v>5.5311612543893878</v>
      </c>
      <c r="H557" s="24">
        <v>4.8226406532255357</v>
      </c>
      <c r="I557" s="24">
        <v>5.6214188991256444</v>
      </c>
      <c r="J557" s="24">
        <v>7.6450003406095481</v>
      </c>
      <c r="K557" s="24">
        <v>5.1705072103668073</v>
      </c>
      <c r="L557" s="24">
        <v>4.6306997056717547</v>
      </c>
      <c r="M557" s="90">
        <v>5.172834623234742</v>
      </c>
    </row>
    <row r="558" spans="1:13" x14ac:dyDescent="0.35">
      <c r="A558" s="23" t="str">
        <f>B555&amp;C555&amp;D558</f>
        <v>CONSUMO PER CAPITA (kg ó litros por individuo)TotalAlimentacionRestaurantes Fast Food</v>
      </c>
      <c r="B558" s="23">
        <v>0</v>
      </c>
      <c r="C558" s="23">
        <v>0</v>
      </c>
      <c r="D558" s="23" t="s">
        <v>114</v>
      </c>
      <c r="E558" s="56">
        <v>3.4089913874582067</v>
      </c>
      <c r="F558" s="56">
        <v>4.9194632413233466</v>
      </c>
      <c r="G558" s="56">
        <v>3.6107398449348622</v>
      </c>
      <c r="H558" s="56">
        <v>3.7114839079242006</v>
      </c>
      <c r="I558" s="56">
        <v>3.9393568273009474</v>
      </c>
      <c r="J558" s="56">
        <v>5.2753354454180963</v>
      </c>
      <c r="K558" s="56">
        <v>4.2002931978572713</v>
      </c>
      <c r="L558" s="56">
        <v>3.7315750173046762</v>
      </c>
      <c r="M558" s="90">
        <v>3.6057904618701717</v>
      </c>
    </row>
    <row r="559" spans="1:13" x14ac:dyDescent="0.35">
      <c r="A559" s="23" t="str">
        <f>B555&amp;C555&amp;D559</f>
        <v>CONSUMO PER CAPITA (kg ó litros por individuo)TotalAlimentacionBares/Cafeterias/Cervecerias</v>
      </c>
      <c r="B559" s="23">
        <v>0</v>
      </c>
      <c r="C559" s="23">
        <v>0</v>
      </c>
      <c r="D559" s="24" t="s">
        <v>115</v>
      </c>
      <c r="E559" s="24">
        <v>9.9423837801063648</v>
      </c>
      <c r="F559" s="24">
        <v>16.279546564597975</v>
      </c>
      <c r="G559" s="24">
        <v>10.337059140068044</v>
      </c>
      <c r="H559" s="24">
        <v>9.4523212753531265</v>
      </c>
      <c r="I559" s="24">
        <v>10.952502739502217</v>
      </c>
      <c r="J559" s="24">
        <v>15.933396938519643</v>
      </c>
      <c r="K559" s="24">
        <v>10.255809793781859</v>
      </c>
      <c r="L559" s="24">
        <v>9.8342886386888306</v>
      </c>
      <c r="M559" s="90">
        <v>10.72799674553681</v>
      </c>
    </row>
    <row r="560" spans="1:13" x14ac:dyDescent="0.35">
      <c r="A560" s="23" t="str">
        <f>B555&amp;C555&amp;D560</f>
        <v>CONSUMO PER CAPITA (kg ó litros por individuo)TotalAlimentacionPanaderias/Pastelerias</v>
      </c>
      <c r="B560" s="23">
        <v>0</v>
      </c>
      <c r="C560" s="23">
        <v>0</v>
      </c>
      <c r="D560" s="23" t="s">
        <v>116</v>
      </c>
      <c r="E560" s="56">
        <v>0.38124948693094995</v>
      </c>
      <c r="F560" s="56">
        <v>0.44055212574813513</v>
      </c>
      <c r="G560" s="56">
        <v>0.33984741725002454</v>
      </c>
      <c r="H560" s="56">
        <v>0.34586298096702728</v>
      </c>
      <c r="I560" s="56">
        <v>0.30943237852195205</v>
      </c>
      <c r="J560" s="56">
        <v>0.4198241848273947</v>
      </c>
      <c r="K560" s="56">
        <v>0.30549373787153727</v>
      </c>
      <c r="L560" s="56">
        <v>0.31249934882984909</v>
      </c>
      <c r="M560" s="90">
        <v>0.32403459317008404</v>
      </c>
    </row>
    <row r="561" spans="1:13" x14ac:dyDescent="0.35">
      <c r="A561" s="23" t="str">
        <f>B555&amp;C555&amp;D561</f>
        <v>CONSUMO PER CAPITA (kg ó litros por individuo)TotalAlimentacionTda.Alimentacion/Delicatesen</v>
      </c>
      <c r="B561" s="23">
        <v>0</v>
      </c>
      <c r="C561" s="23">
        <v>0</v>
      </c>
      <c r="D561" s="24" t="s">
        <v>117</v>
      </c>
      <c r="E561" s="24">
        <v>0.4814560216665506</v>
      </c>
      <c r="F561" s="24">
        <v>0.85138410262704978</v>
      </c>
      <c r="G561" s="24">
        <v>0.48308117564540737</v>
      </c>
      <c r="H561" s="24">
        <v>0.38270847311947231</v>
      </c>
      <c r="I561" s="24">
        <v>0.40532413292809877</v>
      </c>
      <c r="J561" s="24">
        <v>0.76259138046000829</v>
      </c>
      <c r="K561" s="24">
        <v>0.35242814999933286</v>
      </c>
      <c r="L561" s="24">
        <v>0.31482768753070178</v>
      </c>
      <c r="M561" s="90">
        <v>0.38392083644369907</v>
      </c>
    </row>
    <row r="562" spans="1:13" x14ac:dyDescent="0.35">
      <c r="A562" s="23" t="str">
        <f>B555&amp;C555&amp;D562</f>
        <v>CONSUMO PER CAPITA (kg ó litros por individuo)TotalAlimentacionCanal Conveniencia/24h</v>
      </c>
      <c r="B562" s="23">
        <v>0</v>
      </c>
      <c r="C562" s="23">
        <v>0</v>
      </c>
      <c r="D562" s="23" t="s">
        <v>118</v>
      </c>
      <c r="E562" s="56">
        <v>1.226579696839025</v>
      </c>
      <c r="F562" s="56">
        <v>1.5235224528967559</v>
      </c>
      <c r="G562" s="56">
        <v>1.0499685611681779</v>
      </c>
      <c r="H562" s="56">
        <v>0.91951875265099869</v>
      </c>
      <c r="I562" s="56">
        <v>0.95871778210150693</v>
      </c>
      <c r="J562" s="56">
        <v>1.0982162843579686</v>
      </c>
      <c r="K562" s="56">
        <v>0.83585466185972823</v>
      </c>
      <c r="L562" s="56">
        <v>0.8070268099553517</v>
      </c>
      <c r="M562" s="90">
        <v>0.80855345026993874</v>
      </c>
    </row>
    <row r="563" spans="1:13" x14ac:dyDescent="0.35">
      <c r="A563" s="23" t="str">
        <f>B555&amp;C555&amp;D563</f>
        <v>CONSUMO PER CAPITA (kg ó litros por individuo)TotalAlimentacionHoteles</v>
      </c>
      <c r="B563" s="23">
        <v>0</v>
      </c>
      <c r="C563" s="23">
        <v>0</v>
      </c>
      <c r="D563" s="24" t="s">
        <v>119</v>
      </c>
      <c r="E563" s="24">
        <v>0.11202327906100981</v>
      </c>
      <c r="F563" s="24">
        <v>0.40345055014585618</v>
      </c>
      <c r="G563" s="24">
        <v>0.1541314940986554</v>
      </c>
      <c r="H563" s="24">
        <v>8.4814006186889973E-2</v>
      </c>
      <c r="I563" s="24">
        <v>0.20318557964976097</v>
      </c>
      <c r="J563" s="24">
        <v>0.31950151331857374</v>
      </c>
      <c r="K563" s="24">
        <v>0.11016702794610576</v>
      </c>
      <c r="L563" s="24">
        <v>0.11517327762537365</v>
      </c>
      <c r="M563" s="90">
        <v>0.11979415261471589</v>
      </c>
    </row>
    <row r="564" spans="1:13" x14ac:dyDescent="0.35">
      <c r="A564" s="23" t="str">
        <f>B555&amp;C555&amp;D564</f>
        <v>CONSUMO PER CAPITA (kg ó litros por individuo)TotalAlimentacionEstaciones de servicio</v>
      </c>
      <c r="B564" s="23">
        <v>0</v>
      </c>
      <c r="C564" s="23">
        <v>0</v>
      </c>
      <c r="D564" s="23" t="s">
        <v>120</v>
      </c>
      <c r="E564" s="56">
        <v>0.3837725760100264</v>
      </c>
      <c r="F564" s="56">
        <v>0.67902683028799971</v>
      </c>
      <c r="G564" s="56">
        <v>0.32564438913617733</v>
      </c>
      <c r="H564" s="56">
        <v>0.2865322940555326</v>
      </c>
      <c r="I564" s="56">
        <v>0.38540708875462648</v>
      </c>
      <c r="J564" s="56">
        <v>0.70617547250305956</v>
      </c>
      <c r="K564" s="56">
        <v>0.3383071760464198</v>
      </c>
      <c r="L564" s="56">
        <v>0.33272446364366431</v>
      </c>
      <c r="M564" s="90">
        <v>0.38092593127865276</v>
      </c>
    </row>
    <row r="565" spans="1:13" x14ac:dyDescent="0.35">
      <c r="A565" s="23" t="str">
        <f>B555&amp;C555&amp;D565</f>
        <v>CONSUMO PER CAPITA (kg ó litros por individuo)TotalAlimentacionMaquinas dispensadoras</v>
      </c>
      <c r="B565" s="23">
        <v>0</v>
      </c>
      <c r="C565" s="23">
        <v>0</v>
      </c>
      <c r="D565" s="24" t="s">
        <v>121</v>
      </c>
      <c r="E565" s="24">
        <v>0.41027836160678394</v>
      </c>
      <c r="F565" s="24">
        <v>0.55215670300385222</v>
      </c>
      <c r="G565" s="24">
        <v>0.33564400373450204</v>
      </c>
      <c r="H565" s="24">
        <v>0.36521444986944596</v>
      </c>
      <c r="I565" s="24">
        <v>0.40115583817545997</v>
      </c>
      <c r="J565" s="24">
        <v>0.56448331955729136</v>
      </c>
      <c r="K565" s="24">
        <v>0.37023090782980123</v>
      </c>
      <c r="L565" s="24">
        <v>0.41368782832622364</v>
      </c>
      <c r="M565" s="90">
        <v>0.41251628628431847</v>
      </c>
    </row>
    <row r="566" spans="1:13" x14ac:dyDescent="0.35">
      <c r="A566" s="23" t="str">
        <f>B555&amp;C555&amp;D566</f>
        <v>CONSUMO PER CAPITA (kg ó litros por individuo)TotalAlimentacionServicio en la empresa</v>
      </c>
      <c r="B566" s="23">
        <v>0</v>
      </c>
      <c r="C566" s="23">
        <v>0</v>
      </c>
      <c r="D566" s="23" t="s">
        <v>122</v>
      </c>
      <c r="E566" s="56">
        <v>0.45074168293928851</v>
      </c>
      <c r="F566" s="56">
        <v>0.48365964919316268</v>
      </c>
      <c r="G566" s="56">
        <v>0.45410635418477019</v>
      </c>
      <c r="H566" s="56">
        <v>0.41627378670968707</v>
      </c>
      <c r="I566" s="56">
        <v>0.36007165612654596</v>
      </c>
      <c r="J566" s="56">
        <v>0.35447878957056306</v>
      </c>
      <c r="K566" s="56">
        <v>0.29246901147681009</v>
      </c>
      <c r="L566" s="56">
        <v>0.24676746882074516</v>
      </c>
      <c r="M566" s="90">
        <v>0.28955589644228247</v>
      </c>
    </row>
    <row r="567" spans="1:13" x14ac:dyDescent="0.35">
      <c r="A567" s="23" t="str">
        <f>B555&amp;C555&amp;D567</f>
        <v>CONSUMO PER CAPITA (kg ó litros por individuo)TotalAlimentacionResto de canales</v>
      </c>
      <c r="B567" s="23">
        <v>0</v>
      </c>
      <c r="C567" s="23">
        <v>0</v>
      </c>
      <c r="D567" s="24" t="s">
        <v>123</v>
      </c>
      <c r="E567" s="24">
        <v>0.8300465563360413</v>
      </c>
      <c r="F567" s="24">
        <v>2.5034731996904127</v>
      </c>
      <c r="G567" s="24">
        <v>0.75564276137603548</v>
      </c>
      <c r="H567" s="24">
        <v>0.73935621949392105</v>
      </c>
      <c r="I567" s="24">
        <v>1.3138515054278896</v>
      </c>
      <c r="J567" s="24">
        <v>2.8829880323783623</v>
      </c>
      <c r="K567" s="24">
        <v>0.92397940621045738</v>
      </c>
      <c r="L567" s="24">
        <v>0.75954231689581209</v>
      </c>
      <c r="M567" s="90">
        <v>1.2664581224840312</v>
      </c>
    </row>
    <row r="568" spans="1:13" x14ac:dyDescent="0.35">
      <c r="A568" s="23" t="str">
        <f>B555&amp;C555&amp;D568</f>
        <v>CONSUMO PER CAPITA (kg ó litros por individuo)TotalAlimentacionEN LA CALLE</v>
      </c>
      <c r="B568" s="23">
        <v>0</v>
      </c>
      <c r="C568" s="23">
        <v>0</v>
      </c>
      <c r="D568" s="23" t="s">
        <v>124</v>
      </c>
      <c r="E568" s="56">
        <v>1.642022570116062</v>
      </c>
      <c r="F568" s="56">
        <v>2.5128461351748212</v>
      </c>
      <c r="G568" s="56">
        <v>1.0320034940951239</v>
      </c>
      <c r="H568" s="56">
        <v>0.88847424633404493</v>
      </c>
      <c r="I568" s="56">
        <v>1.3747369474084166</v>
      </c>
      <c r="J568" s="56">
        <v>2.4465225747537476</v>
      </c>
      <c r="K568" s="56">
        <v>0.91872946305372682</v>
      </c>
      <c r="L568" s="56">
        <v>0.85585660195906799</v>
      </c>
      <c r="M568" s="90">
        <v>1.1229726722534656</v>
      </c>
    </row>
    <row r="569" spans="1:13" x14ac:dyDescent="0.35">
      <c r="A569" s="23" t="str">
        <f>B555&amp;C555&amp;D569</f>
        <v>CONSUMO PER CAPITA (kg ó litros por individuo)TotalAlimentacionEN CASA DE OTROS</v>
      </c>
      <c r="B569" s="23">
        <v>0</v>
      </c>
      <c r="C569" s="23">
        <v>0</v>
      </c>
      <c r="D569" s="24" t="s">
        <v>125</v>
      </c>
      <c r="E569" s="24">
        <v>1.3187365624355094</v>
      </c>
      <c r="F569" s="24">
        <v>1.9090271039865896</v>
      </c>
      <c r="G569" s="24">
        <v>1.7776899476579746</v>
      </c>
      <c r="H569" s="24">
        <v>1.0240150682795717</v>
      </c>
      <c r="I569" s="24">
        <v>1.2218272465851001</v>
      </c>
      <c r="J569" s="24">
        <v>2.0341067545079912</v>
      </c>
      <c r="K569" s="24">
        <v>1.6637197248878672</v>
      </c>
      <c r="L569" s="24">
        <v>1.2269683003528895</v>
      </c>
      <c r="M569" s="90">
        <v>1.2246142129959019</v>
      </c>
    </row>
    <row r="570" spans="1:13" x14ac:dyDescent="0.35">
      <c r="A570" s="23" t="str">
        <f>B555&amp;C555&amp;D570</f>
        <v>CONSUMO PER CAPITA (kg ó litros por individuo)TotalAlimentacionEN EL ESTABLECIMIENTO</v>
      </c>
      <c r="B570" s="23">
        <v>0</v>
      </c>
      <c r="C570" s="23">
        <v>0</v>
      </c>
      <c r="D570" s="23" t="s">
        <v>126</v>
      </c>
      <c r="E570" s="56">
        <v>15.429809973166131</v>
      </c>
      <c r="F570" s="56">
        <v>28.262464141969197</v>
      </c>
      <c r="G570" s="56">
        <v>17.283297537623795</v>
      </c>
      <c r="H570" s="56">
        <v>15.543795397531909</v>
      </c>
      <c r="I570" s="56">
        <v>18.657845527410309</v>
      </c>
      <c r="J570" s="56">
        <v>27.754870965827102</v>
      </c>
      <c r="K570" s="56">
        <v>17.509975840685147</v>
      </c>
      <c r="L570" s="56">
        <v>16.377166087852832</v>
      </c>
      <c r="M570" s="90">
        <v>18.252372056487857</v>
      </c>
    </row>
    <row r="571" spans="1:13" x14ac:dyDescent="0.35">
      <c r="A571" s="23" t="str">
        <f>B555&amp;C555&amp;D571</f>
        <v>CONSUMO PER CAPITA (kg ó litros por individuo)TotalAlimentacionEN EL TRABAJO</v>
      </c>
      <c r="B571" s="23">
        <v>0</v>
      </c>
      <c r="C571" s="23">
        <v>0</v>
      </c>
      <c r="D571" s="24" t="s">
        <v>127</v>
      </c>
      <c r="E571" s="24">
        <v>1.6754878465737355</v>
      </c>
      <c r="F571" s="24">
        <v>2.213332473181937</v>
      </c>
      <c r="G571" s="24">
        <v>1.5383974687491782</v>
      </c>
      <c r="H571" s="24">
        <v>1.5694416580351456</v>
      </c>
      <c r="I571" s="24">
        <v>1.7551435662105992</v>
      </c>
      <c r="J571" s="24">
        <v>2.3096060966628733</v>
      </c>
      <c r="K571" s="24">
        <v>1.4582240854634712</v>
      </c>
      <c r="L571" s="24">
        <v>1.4994369696390251</v>
      </c>
      <c r="M571" s="90">
        <v>1.5036681845426694</v>
      </c>
    </row>
    <row r="572" spans="1:13" x14ac:dyDescent="0.35">
      <c r="A572" s="23" t="str">
        <f>B555&amp;C555&amp;D572</f>
        <v>CONSUMO PER CAPITA (kg ó litros por individuo)TotalAlimentacionEN COLEGIO/INSTITUTO/UNIV.</v>
      </c>
      <c r="B572" s="23">
        <v>0</v>
      </c>
      <c r="C572" s="23">
        <v>0</v>
      </c>
      <c r="D572" s="23" t="s">
        <v>128</v>
      </c>
      <c r="E572" s="56">
        <v>4.2465360381407823E-2</v>
      </c>
      <c r="F572" s="56">
        <v>5.1788286654520926E-2</v>
      </c>
      <c r="G572" s="56">
        <v>6.9883136147516928E-2</v>
      </c>
      <c r="H572" s="56">
        <v>0.15154279849351482</v>
      </c>
      <c r="I572" s="56">
        <v>0.14023643634284402</v>
      </c>
      <c r="J572" s="56">
        <v>7.2686707064120823E-2</v>
      </c>
      <c r="K572" s="56">
        <v>5.4137763723645219E-2</v>
      </c>
      <c r="L572" s="56">
        <v>4.6006186590334404E-2</v>
      </c>
      <c r="M572" s="90">
        <v>4.8045885662508545E-2</v>
      </c>
    </row>
    <row r="573" spans="1:13" x14ac:dyDescent="0.35">
      <c r="A573" s="23" t="str">
        <f>B555&amp;C555&amp;D573</f>
        <v>CONSUMO PER CAPITA (kg ó litros por individuo)TotalAlimentacionEN MI CASA</v>
      </c>
      <c r="B573" s="23">
        <v>0</v>
      </c>
      <c r="C573" s="23">
        <v>0</v>
      </c>
      <c r="D573" s="24" t="s">
        <v>129</v>
      </c>
      <c r="E573" s="24">
        <v>3.653256129861306</v>
      </c>
      <c r="F573" s="24">
        <v>4.4384395411587629</v>
      </c>
      <c r="G573" s="24">
        <v>3.2165757302835862</v>
      </c>
      <c r="H573" s="24">
        <v>3.4586724951252816</v>
      </c>
      <c r="I573" s="24">
        <v>3.1694610787983195</v>
      </c>
      <c r="J573" s="24">
        <v>3.6581023209522292</v>
      </c>
      <c r="K573" s="24">
        <v>3.0409466449026898</v>
      </c>
      <c r="L573" s="24">
        <v>2.7430504987159594</v>
      </c>
      <c r="M573" s="90">
        <v>2.8697995568279371</v>
      </c>
    </row>
    <row r="574" spans="1:13" x14ac:dyDescent="0.35">
      <c r="A574" s="23" t="str">
        <f>B555&amp;C555&amp;D574</f>
        <v>CONSUMO PER CAPITA (kg ó litros por individuo)TotalAlimentacionEN M.TRANSP.(AVION,TREN,AUTOC,E</v>
      </c>
      <c r="B574" s="23">
        <v>0</v>
      </c>
      <c r="C574" s="23">
        <v>0</v>
      </c>
      <c r="D574" s="23" t="s">
        <v>130</v>
      </c>
      <c r="E574" s="56">
        <v>9.5728967098276607E-2</v>
      </c>
      <c r="F574" s="56">
        <v>0.20638925839353275</v>
      </c>
      <c r="G574" s="56">
        <v>9.1261549428454367E-2</v>
      </c>
      <c r="H574" s="56">
        <v>7.704967522282101E-2</v>
      </c>
      <c r="I574" s="56">
        <v>5.537987812409291E-2</v>
      </c>
      <c r="J574" s="56">
        <v>0.12170342434301883</v>
      </c>
      <c r="K574" s="56">
        <v>7.3198060820568484E-2</v>
      </c>
      <c r="L574" s="56">
        <v>3.7832765786568759E-2</v>
      </c>
      <c r="M574" s="90">
        <v>1.5729194000478779E-2</v>
      </c>
    </row>
    <row r="575" spans="1:13" x14ac:dyDescent="0.35">
      <c r="A575" s="23" t="str">
        <f>B555&amp;C555&amp;D575</f>
        <v>CONSUMO PER CAPITA (kg ó litros por individuo)TotalAlimentacionEN OTRO LUGAR</v>
      </c>
      <c r="B575" s="23">
        <v>0</v>
      </c>
      <c r="C575" s="23">
        <v>0</v>
      </c>
      <c r="D575" s="24" t="s">
        <v>131</v>
      </c>
      <c r="E575" s="24">
        <v>0.46494702367368979</v>
      </c>
      <c r="F575" s="24">
        <v>0.70945255801139573</v>
      </c>
      <c r="G575" s="24">
        <v>0.43629832621843556</v>
      </c>
      <c r="H575" s="24">
        <v>0.48160178951313831</v>
      </c>
      <c r="I575" s="24">
        <v>0.66050420799433263</v>
      </c>
      <c r="J575" s="24">
        <v>1.1849225149587232</v>
      </c>
      <c r="K575" s="24">
        <v>0.49432140638425959</v>
      </c>
      <c r="L575" s="24">
        <v>0.52519909884264127</v>
      </c>
      <c r="M575" s="90">
        <v>0.63985054173805422</v>
      </c>
    </row>
    <row r="576" spans="1:13" x14ac:dyDescent="0.35">
      <c r="A576" s="23" t="str">
        <f>B555&amp;C555&amp;D576</f>
        <v>CONSUMO PER CAPITA (kg ó litros por individuo)TotalAlimentacionDESAYUNO</v>
      </c>
      <c r="B576" s="23">
        <v>0</v>
      </c>
      <c r="C576" s="23">
        <v>0</v>
      </c>
      <c r="D576" s="23" t="s">
        <v>132</v>
      </c>
      <c r="E576" s="56">
        <v>2.6619491655044834</v>
      </c>
      <c r="F576" s="56">
        <v>4.0328165319234479</v>
      </c>
      <c r="G576" s="56">
        <v>2.8712540064052163</v>
      </c>
      <c r="H576" s="56">
        <v>2.7588482640824488</v>
      </c>
      <c r="I576" s="56">
        <v>2.7104375767552851</v>
      </c>
      <c r="J576" s="56">
        <v>3.9585092256904306</v>
      </c>
      <c r="K576" s="56">
        <v>2.8186057209550857</v>
      </c>
      <c r="L576" s="56">
        <v>2.8406384601304668</v>
      </c>
      <c r="M576" s="90">
        <v>2.8924794438358958</v>
      </c>
    </row>
    <row r="577" spans="1:13" x14ac:dyDescent="0.35">
      <c r="A577" s="23" t="str">
        <f>B555&amp;C555&amp;D577</f>
        <v>CONSUMO PER CAPITA (kg ó litros por individuo)TotalAlimentacionAPERITIVO/ANTES DE COMER</v>
      </c>
      <c r="B577" s="23">
        <v>0</v>
      </c>
      <c r="C577" s="23">
        <v>0</v>
      </c>
      <c r="D577" s="24" t="s">
        <v>133</v>
      </c>
      <c r="E577" s="24">
        <v>3.1042702259024137</v>
      </c>
      <c r="F577" s="24">
        <v>4.6429366252083772</v>
      </c>
      <c r="G577" s="24">
        <v>2.9286590983704919</v>
      </c>
      <c r="H577" s="24">
        <v>2.6492202621040692</v>
      </c>
      <c r="I577" s="24">
        <v>3.1100675867877898</v>
      </c>
      <c r="J577" s="24">
        <v>4.3398293548831228</v>
      </c>
      <c r="K577" s="24">
        <v>2.7509033914387757</v>
      </c>
      <c r="L577" s="24">
        <v>2.4979091017158579</v>
      </c>
      <c r="M577" s="90">
        <v>2.8457301478641726</v>
      </c>
    </row>
    <row r="578" spans="1:13" x14ac:dyDescent="0.35">
      <c r="A578" s="23" t="str">
        <f>B555&amp;C555&amp;D578</f>
        <v>CONSUMO PER CAPITA (kg ó litros por individuo)TotalAlimentacionCOMIDA</v>
      </c>
      <c r="B578" s="23">
        <v>0</v>
      </c>
      <c r="C578" s="23">
        <v>0</v>
      </c>
      <c r="D578" s="23" t="s">
        <v>134</v>
      </c>
      <c r="E578" s="56">
        <v>9.457703685964729</v>
      </c>
      <c r="F578" s="56">
        <v>13.983935209485008</v>
      </c>
      <c r="G578" s="56">
        <v>9.4489297705246091</v>
      </c>
      <c r="H578" s="56">
        <v>8.9235862087040516</v>
      </c>
      <c r="I578" s="56">
        <v>10.034744737633705</v>
      </c>
      <c r="J578" s="56">
        <v>12.897311081577657</v>
      </c>
      <c r="K578" s="56">
        <v>9.5383484273739629</v>
      </c>
      <c r="L578" s="56">
        <v>8.7825201397539079</v>
      </c>
      <c r="M578" s="90">
        <v>9.5154322440146988</v>
      </c>
    </row>
    <row r="579" spans="1:13" x14ac:dyDescent="0.35">
      <c r="A579" s="23" t="str">
        <f>B555&amp;C555&amp;D579</f>
        <v>CONSUMO PER CAPITA (kg ó litros por individuo)TotalAlimentacionTARDE/MERIENDA</v>
      </c>
      <c r="B579" s="23">
        <v>0</v>
      </c>
      <c r="C579" s="23">
        <v>0</v>
      </c>
      <c r="D579" s="24" t="s">
        <v>135</v>
      </c>
      <c r="E579" s="24">
        <v>2.7025171384172015</v>
      </c>
      <c r="F579" s="24">
        <v>3.9323694122309725</v>
      </c>
      <c r="G579" s="24">
        <v>2.3192281074512606</v>
      </c>
      <c r="H579" s="24">
        <v>2.1783147377753389</v>
      </c>
      <c r="I579" s="24">
        <v>2.7614021397758339</v>
      </c>
      <c r="J579" s="24">
        <v>3.8990810883043117</v>
      </c>
      <c r="K579" s="24">
        <v>2.2951933653162415</v>
      </c>
      <c r="L579" s="24">
        <v>2.2536511010425655</v>
      </c>
      <c r="M579" s="90">
        <v>2.5053375873920922</v>
      </c>
    </row>
    <row r="580" spans="1:13" x14ac:dyDescent="0.35">
      <c r="A580" s="23" t="str">
        <f>B555&amp;C555&amp;D580</f>
        <v>CONSUMO PER CAPITA (kg ó litros por individuo)TotalAlimentacionANTES DE CENAR</v>
      </c>
      <c r="B580" s="23">
        <v>0</v>
      </c>
      <c r="C580" s="23">
        <v>0</v>
      </c>
      <c r="D580" s="23" t="s">
        <v>136</v>
      </c>
      <c r="E580" s="56">
        <v>1.2968419706009908</v>
      </c>
      <c r="F580" s="56">
        <v>2.1998100460175904</v>
      </c>
      <c r="G580" s="56">
        <v>1.3608813918381195</v>
      </c>
      <c r="H580" s="56">
        <v>1.0866823370533094</v>
      </c>
      <c r="I580" s="56">
        <v>1.3388906041050963</v>
      </c>
      <c r="J580" s="56">
        <v>2.2184400472344925</v>
      </c>
      <c r="K580" s="56">
        <v>1.3019524231659378</v>
      </c>
      <c r="L580" s="56">
        <v>1.1717803619738303</v>
      </c>
      <c r="M580" s="90">
        <v>1.3438079544954438</v>
      </c>
    </row>
    <row r="581" spans="1:13" x14ac:dyDescent="0.35">
      <c r="A581" s="23" t="str">
        <f>B555&amp;C555&amp;D581</f>
        <v>CONSUMO PER CAPITA (kg ó litros por individuo)TotalAlimentacionCENA</v>
      </c>
      <c r="B581" s="23">
        <v>0</v>
      </c>
      <c r="C581" s="23">
        <v>0</v>
      </c>
      <c r="D581" s="24" t="s">
        <v>137</v>
      </c>
      <c r="E581" s="24">
        <v>3.8281307452135755</v>
      </c>
      <c r="F581" s="24">
        <v>8.8899153939187663</v>
      </c>
      <c r="G581" s="24">
        <v>5.151998858456845</v>
      </c>
      <c r="H581" s="24">
        <v>4.279670580327827</v>
      </c>
      <c r="I581" s="24">
        <v>5.404893428601091</v>
      </c>
      <c r="J581" s="24">
        <v>9.1960538431698975</v>
      </c>
      <c r="K581" s="24">
        <v>4.9761551546483425</v>
      </c>
      <c r="L581" s="24">
        <v>4.4913622198837642</v>
      </c>
      <c r="M581" s="90">
        <v>5.0221797940512412</v>
      </c>
    </row>
    <row r="582" spans="1:13" x14ac:dyDescent="0.35">
      <c r="A582" s="23" t="str">
        <f>B555&amp;C555&amp;D582</f>
        <v>CONSUMO PER CAPITA (kg ó litros por individuo)TotalAlimentacionDESPUES DE LA CENA</v>
      </c>
      <c r="B582" s="23">
        <v>0</v>
      </c>
      <c r="C582" s="23">
        <v>0</v>
      </c>
      <c r="D582" s="23" t="s">
        <v>138</v>
      </c>
      <c r="E582" s="56">
        <v>0.18576261531589364</v>
      </c>
      <c r="F582" s="56">
        <v>0.7642249910669191</v>
      </c>
      <c r="G582" s="56">
        <v>0.38290120717098852</v>
      </c>
      <c r="H582" s="56">
        <v>0.31605434969471474</v>
      </c>
      <c r="I582" s="56">
        <v>0.38358184524523725</v>
      </c>
      <c r="J582" s="56">
        <v>0.89660187870114605</v>
      </c>
      <c r="K582" s="56">
        <v>0.36766594358497456</v>
      </c>
      <c r="L582" s="56">
        <v>0.28770193178111381</v>
      </c>
      <c r="M582" s="90">
        <v>0.35361915689358564</v>
      </c>
    </row>
    <row r="583" spans="1:13" x14ac:dyDescent="0.35">
      <c r="A583" s="23" t="str">
        <f>B555&amp;C555&amp;D583</f>
        <v>CONSUMO PER CAPITA (kg ó litros por individuo)TotalAlimentacionDURANTE EL DIA</v>
      </c>
      <c r="B583" s="23">
        <v>0</v>
      </c>
      <c r="C583" s="23">
        <v>0</v>
      </c>
      <c r="D583" s="24" t="s">
        <v>139</v>
      </c>
      <c r="E583" s="24">
        <v>1.0852787366933301</v>
      </c>
      <c r="F583" s="24">
        <v>1.8577335109468471</v>
      </c>
      <c r="G583" s="24">
        <v>0.98155936966191037</v>
      </c>
      <c r="H583" s="24">
        <v>1.0022157295769849</v>
      </c>
      <c r="I583" s="24">
        <v>1.2911121321151131</v>
      </c>
      <c r="J583" s="24">
        <v>2.1766891444027516</v>
      </c>
      <c r="K583" s="24">
        <v>1.1644281372081946</v>
      </c>
      <c r="L583" s="24">
        <v>0.9859483629346264</v>
      </c>
      <c r="M583" s="90">
        <v>1.1984665145976139</v>
      </c>
    </row>
    <row r="584" spans="1:13" x14ac:dyDescent="0.35">
      <c r="A584" s="23" t="str">
        <f>B555&amp;C555&amp;D584</f>
        <v>CONSUMO PER CAPITA (kg ó litros por individuo)TotalAlimentacionCON AMIGOS</v>
      </c>
      <c r="B584" s="23">
        <v>0</v>
      </c>
      <c r="C584" s="23">
        <v>0</v>
      </c>
      <c r="D584" s="23" t="s">
        <v>140</v>
      </c>
      <c r="E584" s="56">
        <v>5.9924835648977366</v>
      </c>
      <c r="F584" s="56">
        <v>10.015533101297995</v>
      </c>
      <c r="G584" s="56">
        <v>6.5538985460574919</v>
      </c>
      <c r="H584" s="56">
        <v>5.5392154962148545</v>
      </c>
      <c r="I584" s="56">
        <v>6.8427959251679482</v>
      </c>
      <c r="J584" s="56">
        <v>9.9154047277144475</v>
      </c>
      <c r="K584" s="56">
        <v>6.5515139342259499</v>
      </c>
      <c r="L584" s="56">
        <v>6.1842093691657922</v>
      </c>
      <c r="M584" s="90">
        <v>6.4702124851787763</v>
      </c>
    </row>
    <row r="585" spans="1:13" x14ac:dyDescent="0.35">
      <c r="A585" s="23" t="str">
        <f>B555&amp;C555&amp;D585</f>
        <v>CONSUMO PER CAPITA (kg ó litros por individuo)TotalAlimentacionCON CLIENTES</v>
      </c>
      <c r="B585" s="23">
        <v>0</v>
      </c>
      <c r="C585" s="23">
        <v>0</v>
      </c>
      <c r="D585" s="24" t="s">
        <v>141</v>
      </c>
      <c r="E585" s="24">
        <v>0.1612323560052413</v>
      </c>
      <c r="F585" s="24">
        <v>0.17059357002687245</v>
      </c>
      <c r="G585" s="24">
        <v>0.10437528901907983</v>
      </c>
      <c r="H585" s="24">
        <v>8.2424611626819078E-2</v>
      </c>
      <c r="I585" s="24">
        <v>9.0109270579217665E-2</v>
      </c>
      <c r="J585" s="24">
        <v>0.13698458477033781</v>
      </c>
      <c r="K585" s="24">
        <v>9.1483098711809499E-2</v>
      </c>
      <c r="L585" s="24">
        <v>7.5893281294019066E-2</v>
      </c>
      <c r="M585" s="90">
        <v>8.0297756308509952E-2</v>
      </c>
    </row>
    <row r="586" spans="1:13" x14ac:dyDescent="0.35">
      <c r="A586" s="23" t="str">
        <f>B555&amp;C555&amp;D586</f>
        <v>CONSUMO PER CAPITA (kg ó litros por individuo)TotalAlimentacionCON COMPAÑEROS DE TRABAJO</v>
      </c>
      <c r="B586" s="23">
        <v>0</v>
      </c>
      <c r="C586" s="23">
        <v>0</v>
      </c>
      <c r="D586" s="23" t="s">
        <v>142</v>
      </c>
      <c r="E586" s="56">
        <v>1.3177099535864722</v>
      </c>
      <c r="F586" s="56">
        <v>1.6395584987771592</v>
      </c>
      <c r="G586" s="56">
        <v>1.5309810771138703</v>
      </c>
      <c r="H586" s="56">
        <v>1.4172961243378659</v>
      </c>
      <c r="I586" s="56">
        <v>1.5053129923897732</v>
      </c>
      <c r="J586" s="56">
        <v>1.9673036394752375</v>
      </c>
      <c r="K586" s="56">
        <v>1.6041561068529844</v>
      </c>
      <c r="L586" s="56">
        <v>1.5021095283214088</v>
      </c>
      <c r="M586" s="90">
        <v>1.5052338536694128</v>
      </c>
    </row>
    <row r="587" spans="1:13" x14ac:dyDescent="0.35">
      <c r="A587" s="23" t="str">
        <f>B555&amp;C555&amp;D587</f>
        <v>CONSUMO PER CAPITA (kg ó litros por individuo)TotalAlimentacionCON COMPAÑEROS DE CLASE</v>
      </c>
      <c r="B587" s="23">
        <v>0</v>
      </c>
      <c r="C587" s="23">
        <v>0</v>
      </c>
      <c r="D587" s="24" t="s">
        <v>143</v>
      </c>
      <c r="E587" s="24">
        <v>7.8052192259015329E-2</v>
      </c>
      <c r="F587" s="24">
        <v>9.7668257193893826E-2</v>
      </c>
      <c r="G587" s="24">
        <v>8.5136178645428981E-2</v>
      </c>
      <c r="H587" s="24">
        <v>7.1000709927013864E-2</v>
      </c>
      <c r="I587" s="24">
        <v>8.2859912928929913E-2</v>
      </c>
      <c r="J587" s="24">
        <v>0.10597028859618739</v>
      </c>
      <c r="K587" s="24">
        <v>0.10280665861135717</v>
      </c>
      <c r="L587" s="24">
        <v>9.6184612593433833E-2</v>
      </c>
      <c r="M587" s="90">
        <v>7.7439323695585191E-2</v>
      </c>
    </row>
    <row r="588" spans="1:13" x14ac:dyDescent="0.35">
      <c r="A588" s="23" t="str">
        <f>B555&amp;C555&amp;D588</f>
        <v>CONSUMO PER CAPITA (kg ó litros por individuo)TotalAlimentacionCON FAMILIA</v>
      </c>
      <c r="B588" s="23">
        <v>0</v>
      </c>
      <c r="C588" s="23">
        <v>0</v>
      </c>
      <c r="D588" s="23" t="s">
        <v>144</v>
      </c>
      <c r="E588" s="56">
        <v>8.4148384898233637</v>
      </c>
      <c r="F588" s="56">
        <v>15.381244321978571</v>
      </c>
      <c r="G588" s="56">
        <v>8.6555036394521707</v>
      </c>
      <c r="H588" s="56">
        <v>7.9518644799625502</v>
      </c>
      <c r="I588" s="56">
        <v>9.6244707963254381</v>
      </c>
      <c r="J588" s="56">
        <v>14.922831367733615</v>
      </c>
      <c r="K588" s="56">
        <v>8.8625799650272885</v>
      </c>
      <c r="L588" s="56">
        <v>7.4710029044584365</v>
      </c>
      <c r="M588" s="90">
        <v>8.5726197440625143</v>
      </c>
    </row>
    <row r="589" spans="1:13" x14ac:dyDescent="0.35">
      <c r="A589" s="23" t="str">
        <f>B555&amp;C555&amp;D589</f>
        <v>CONSUMO PER CAPITA (kg ó litros por individuo)TotalAlimentacionCON LA PAREJA</v>
      </c>
      <c r="B589" s="23">
        <v>0</v>
      </c>
      <c r="C589" s="23">
        <v>0</v>
      </c>
      <c r="D589" s="24" t="s">
        <v>145</v>
      </c>
      <c r="E589" s="24">
        <v>4.2597423833372714</v>
      </c>
      <c r="F589" s="24">
        <v>7.2117031980565125</v>
      </c>
      <c r="G589" s="24">
        <v>4.5593519660732538</v>
      </c>
      <c r="H589" s="24">
        <v>4.2655118196106203</v>
      </c>
      <c r="I589" s="24">
        <v>4.7576226424722288</v>
      </c>
      <c r="J589" s="24">
        <v>6.798173578732281</v>
      </c>
      <c r="K589" s="24">
        <v>4.2811893933942704</v>
      </c>
      <c r="L589" s="24">
        <v>4.1850164333961546</v>
      </c>
      <c r="M589" s="90">
        <v>4.6935424726757891</v>
      </c>
    </row>
    <row r="590" spans="1:13" x14ac:dyDescent="0.35">
      <c r="A590" s="23" t="str">
        <f>B555&amp;C555&amp;D590</f>
        <v>CONSUMO PER CAPITA (kg ó litros por individuo)TotalAlimentacionESTABA SOLO/A</v>
      </c>
      <c r="B590" s="23">
        <v>0</v>
      </c>
      <c r="C590" s="23">
        <v>0</v>
      </c>
      <c r="D590" s="23" t="s">
        <v>146</v>
      </c>
      <c r="E590" s="56">
        <v>3.9678670700084639</v>
      </c>
      <c r="F590" s="56">
        <v>5.5802647237435057</v>
      </c>
      <c r="G590" s="56">
        <v>3.8404958256532136</v>
      </c>
      <c r="H590" s="56">
        <v>3.7630436640142966</v>
      </c>
      <c r="I590" s="56">
        <v>3.9284979672904701</v>
      </c>
      <c r="J590" s="56">
        <v>5.4998499654980373</v>
      </c>
      <c r="K590" s="56">
        <v>3.5194804372205488</v>
      </c>
      <c r="L590" s="56">
        <v>3.6163609557318095</v>
      </c>
      <c r="M590" s="90">
        <v>4.1126801585422639</v>
      </c>
    </row>
    <row r="591" spans="1:13" x14ac:dyDescent="0.35">
      <c r="A591" s="23" t="str">
        <f>B555&amp;C555&amp;D591</f>
        <v>CONSUMO PER CAPITA (kg ó litros por individuo)TotalAlimentacionOTROS</v>
      </c>
      <c r="B591" s="23">
        <v>0</v>
      </c>
      <c r="C591" s="23">
        <v>0</v>
      </c>
      <c r="D591" s="24" t="s">
        <v>147</v>
      </c>
      <c r="E591" s="24">
        <v>0.13052778049875882</v>
      </c>
      <c r="F591" s="24">
        <v>0.20717493866658729</v>
      </c>
      <c r="G591" s="24">
        <v>0.11566937513603442</v>
      </c>
      <c r="H591" s="24">
        <v>0.10423363353418331</v>
      </c>
      <c r="I591" s="24">
        <v>0.203461550055417</v>
      </c>
      <c r="J591" s="24">
        <v>0.23599492426216157</v>
      </c>
      <c r="K591" s="24">
        <v>0.20004369846848227</v>
      </c>
      <c r="L591" s="24">
        <v>0.18073557036789137</v>
      </c>
      <c r="M591" s="90">
        <v>0.16502872574620631</v>
      </c>
    </row>
    <row r="592" spans="1:13" x14ac:dyDescent="0.35">
      <c r="A592" s="23" t="str">
        <f>B555&amp;C555&amp;D592</f>
        <v>CONSUMO PER CAPITA (kg ó litros por individuo)TotalAlimentacionESTAR TRABAJANDO</v>
      </c>
      <c r="B592" s="23">
        <v>0</v>
      </c>
      <c r="C592" s="23">
        <v>0</v>
      </c>
      <c r="D592" s="23" t="s">
        <v>148</v>
      </c>
      <c r="E592" s="56">
        <v>2.7560025073958516</v>
      </c>
      <c r="F592" s="56">
        <v>3.1487127219543201</v>
      </c>
      <c r="G592" s="56">
        <v>2.4168757033834329</v>
      </c>
      <c r="H592" s="56">
        <v>2.4488425885689082</v>
      </c>
      <c r="I592" s="56">
        <v>2.7162252737194463</v>
      </c>
      <c r="J592" s="56">
        <v>3.4393072474123492</v>
      </c>
      <c r="K592" s="56">
        <v>2.402554250466598</v>
      </c>
      <c r="L592" s="56">
        <v>2.6139137522080613</v>
      </c>
      <c r="M592" s="90">
        <v>2.6288332622887625</v>
      </c>
    </row>
    <row r="593" spans="1:13" x14ac:dyDescent="0.35">
      <c r="A593" s="23" t="str">
        <f>B555&amp;C555&amp;D593</f>
        <v>CONSUMO PER CAPITA (kg ó litros por individuo)TotalAlimentacionCOMIDA DE NEGOCIOS</v>
      </c>
      <c r="B593" s="23">
        <v>0</v>
      </c>
      <c r="C593" s="23">
        <v>0</v>
      </c>
      <c r="D593" s="24" t="s">
        <v>149</v>
      </c>
      <c r="E593" s="24">
        <v>7.6128803811007659E-2</v>
      </c>
      <c r="F593" s="24">
        <v>0.11012099966099884</v>
      </c>
      <c r="G593" s="24">
        <v>0.12779421812659314</v>
      </c>
      <c r="H593" s="24">
        <v>4.6141937380491778E-2</v>
      </c>
      <c r="I593" s="24">
        <v>6.5110176817190779E-2</v>
      </c>
      <c r="J593" s="24">
        <v>0.10148300024709277</v>
      </c>
      <c r="K593" s="24">
        <v>0.15188360226767225</v>
      </c>
      <c r="L593" s="24">
        <v>5.2185738654917796E-2</v>
      </c>
      <c r="M593" s="90">
        <v>6.3838269917307747E-2</v>
      </c>
    </row>
    <row r="594" spans="1:13" x14ac:dyDescent="0.35">
      <c r="A594" s="23" t="str">
        <f>B555&amp;C555&amp;D594</f>
        <v>CONSUMO PER CAPITA (kg ó litros por individuo)TotalAlimentacionPOR PLACER/RELAX</v>
      </c>
      <c r="B594" s="23">
        <v>0</v>
      </c>
      <c r="C594" s="23">
        <v>0</v>
      </c>
      <c r="D594" s="23" t="s">
        <v>150</v>
      </c>
      <c r="E594" s="56">
        <v>3.9733611683200416</v>
      </c>
      <c r="F594" s="56">
        <v>8.3674634859983232</v>
      </c>
      <c r="G594" s="56">
        <v>4.0449394708381616</v>
      </c>
      <c r="H594" s="56">
        <v>3.5314121808460035</v>
      </c>
      <c r="I594" s="56">
        <v>4.7376318622159754</v>
      </c>
      <c r="J594" s="56">
        <v>8.1606472243435029</v>
      </c>
      <c r="K594" s="56">
        <v>3.7933670253392311</v>
      </c>
      <c r="L594" s="56">
        <v>3.5834784265915856</v>
      </c>
      <c r="M594" s="90">
        <v>4.2599487865642134</v>
      </c>
    </row>
    <row r="595" spans="1:13" x14ac:dyDescent="0.35">
      <c r="A595" s="23" t="str">
        <f>B555&amp;C555&amp;D595</f>
        <v>CONSUMO PER CAPITA (kg ó litros por individuo)TotalAlimentacionTENER HAMBRE/SIN PLANIFICAR</v>
      </c>
      <c r="B595" s="23">
        <v>0</v>
      </c>
      <c r="C595" s="23">
        <v>0</v>
      </c>
      <c r="D595" s="24" t="s">
        <v>151</v>
      </c>
      <c r="E595" s="24">
        <v>6.8516914708967027</v>
      </c>
      <c r="F595" s="24">
        <v>11.516772309558611</v>
      </c>
      <c r="G595" s="24">
        <v>7.447004868954056</v>
      </c>
      <c r="H595" s="24">
        <v>7.0604200704096636</v>
      </c>
      <c r="I595" s="24">
        <v>6.9941795729211487</v>
      </c>
      <c r="J595" s="24">
        <v>10.125193557706925</v>
      </c>
      <c r="K595" s="24">
        <v>6.4377146359326058</v>
      </c>
      <c r="L595" s="24">
        <v>5.8135861802076807</v>
      </c>
      <c r="M595" s="90">
        <v>6.6111779819615553</v>
      </c>
    </row>
    <row r="596" spans="1:13" x14ac:dyDescent="0.35">
      <c r="A596" s="23" t="str">
        <f>B555&amp;C555&amp;D596</f>
        <v>CONSUMO PER CAPITA (kg ó litros por individuo)TotalAlimentacionESTAR DE COMPRAS</v>
      </c>
      <c r="B596" s="23">
        <v>0</v>
      </c>
      <c r="C596" s="23">
        <v>0</v>
      </c>
      <c r="D596" s="23" t="s">
        <v>152</v>
      </c>
      <c r="E596" s="56">
        <v>0.72020636441859764</v>
      </c>
      <c r="F596" s="56">
        <v>1.1969878308168409</v>
      </c>
      <c r="G596" s="56">
        <v>0.81971316234452873</v>
      </c>
      <c r="H596" s="56">
        <v>0.71788532619860868</v>
      </c>
      <c r="I596" s="56">
        <v>0.71257636753326492</v>
      </c>
      <c r="J596" s="56">
        <v>1.0390625949920567</v>
      </c>
      <c r="K596" s="56">
        <v>0.7671737526501351</v>
      </c>
      <c r="L596" s="56">
        <v>0.8418024665499253</v>
      </c>
      <c r="M596" s="90">
        <v>0.60678286754954058</v>
      </c>
    </row>
    <row r="597" spans="1:13" x14ac:dyDescent="0.35">
      <c r="A597" s="23" t="str">
        <f>B555&amp;C555&amp;D597</f>
        <v>CONSUMO PER CAPITA (kg ó litros por individuo)TotalAlimentacionNO COCINAR EN CASA</v>
      </c>
      <c r="B597" s="23">
        <v>0</v>
      </c>
      <c r="C597" s="23">
        <v>0</v>
      </c>
      <c r="D597" s="24" t="s">
        <v>153</v>
      </c>
      <c r="E597" s="24">
        <v>1.8432970398908799</v>
      </c>
      <c r="F597" s="24">
        <v>2.6578589833931319</v>
      </c>
      <c r="G597" s="24">
        <v>1.8470364997395554</v>
      </c>
      <c r="H597" s="24">
        <v>1.7225733387892606</v>
      </c>
      <c r="I597" s="24">
        <v>1.7916540251165012</v>
      </c>
      <c r="J597" s="24">
        <v>2.185514464029342</v>
      </c>
      <c r="K597" s="24">
        <v>1.6516980281130897</v>
      </c>
      <c r="L597" s="24">
        <v>1.4451776761818567</v>
      </c>
      <c r="M597" s="90">
        <v>1.6752832169575254</v>
      </c>
    </row>
    <row r="598" spans="1:13" x14ac:dyDescent="0.35">
      <c r="A598" s="23" t="str">
        <f>B555&amp;C555&amp;D598</f>
        <v>CONSUMO PER CAPITA (kg ó litros por individuo)TotalAlimentacionCELEBRACION/FIESTA/SALIR TOMAR</v>
      </c>
      <c r="B598" s="23">
        <v>0</v>
      </c>
      <c r="C598" s="23">
        <v>0</v>
      </c>
      <c r="D598" s="23" t="s">
        <v>154</v>
      </c>
      <c r="E598" s="56">
        <v>6.4578949766574025</v>
      </c>
      <c r="F598" s="56">
        <v>10.610263809742831</v>
      </c>
      <c r="G598" s="56">
        <v>7.0611964335452617</v>
      </c>
      <c r="H598" s="56">
        <v>5.9974704608874676</v>
      </c>
      <c r="I598" s="56">
        <v>7.9804528461537751</v>
      </c>
      <c r="J598" s="56">
        <v>11.679024143279477</v>
      </c>
      <c r="K598" s="56">
        <v>8.012921915556273</v>
      </c>
      <c r="L598" s="56">
        <v>7.1640864159937152</v>
      </c>
      <c r="M598" s="90">
        <v>8.0009532281300082</v>
      </c>
    </row>
    <row r="599" spans="1:13" x14ac:dyDescent="0.35">
      <c r="A599" s="23" t="str">
        <f>B555&amp;C555&amp;D599</f>
        <v>CONSUMO PER CAPITA (kg ó litros por individuo)TotalAlimentacionVIENDO DEPORTES</v>
      </c>
      <c r="B599" s="23">
        <v>0</v>
      </c>
      <c r="C599" s="23">
        <v>0</v>
      </c>
      <c r="D599" s="24" t="s">
        <v>155</v>
      </c>
      <c r="E599" s="24">
        <v>0.33594670227210177</v>
      </c>
      <c r="F599" s="24">
        <v>0.42641728810723883</v>
      </c>
      <c r="G599" s="24">
        <v>0.33401910519793082</v>
      </c>
      <c r="H599" s="24">
        <v>0.4336235146628607</v>
      </c>
      <c r="I599" s="24">
        <v>0.48793409546115318</v>
      </c>
      <c r="J599" s="24">
        <v>0.48822595355612436</v>
      </c>
      <c r="K599" s="24">
        <v>0.58947332944199915</v>
      </c>
      <c r="L599" s="24">
        <v>0.42218800297209763</v>
      </c>
      <c r="M599" s="90">
        <v>0.35078918813853771</v>
      </c>
    </row>
    <row r="600" spans="1:13" x14ac:dyDescent="0.35">
      <c r="A600" s="23" t="str">
        <f>B555&amp;C555&amp;D600</f>
        <v>CONSUMO PER CAPITA (kg ó litros por individuo)TotalAlimentacionOTROS MOTIVOS</v>
      </c>
      <c r="B600" s="23">
        <v>0</v>
      </c>
      <c r="C600" s="23">
        <v>0</v>
      </c>
      <c r="D600" s="23" t="s">
        <v>156</v>
      </c>
      <c r="E600" s="56">
        <v>1.3079222229577532</v>
      </c>
      <c r="F600" s="56">
        <v>2.269138440348712</v>
      </c>
      <c r="G600" s="56">
        <v>1.3468312252339774</v>
      </c>
      <c r="H600" s="56">
        <v>1.2362222884379148</v>
      </c>
      <c r="I600" s="56">
        <v>1.5493673672782078</v>
      </c>
      <c r="J600" s="56">
        <v>2.3640547295410355</v>
      </c>
      <c r="K600" s="56">
        <v>1.4064686502109869</v>
      </c>
      <c r="L600" s="56">
        <v>1.3750970570585352</v>
      </c>
      <c r="M600" s="90">
        <v>1.4794476490683697</v>
      </c>
    </row>
    <row r="601" spans="1:13" x14ac:dyDescent="0.35">
      <c r="A601" s="23" t="str">
        <f>B555&amp;C601&amp;D601</f>
        <v>CONSUMO PER CAPITA (kg ó litros por individuo).T.Alimentos TOTAL INGT.ESPAÑA</v>
      </c>
      <c r="B601" s="23">
        <v>0</v>
      </c>
      <c r="C601" s="23" t="s">
        <v>48</v>
      </c>
      <c r="D601" s="24" t="s">
        <v>49</v>
      </c>
      <c r="E601" s="24">
        <v>10.126855899470907</v>
      </c>
      <c r="F601" s="24">
        <v>15.248230671316882</v>
      </c>
      <c r="G601" s="24">
        <v>10.493048231107435</v>
      </c>
      <c r="H601" s="24">
        <v>9.8269516056924555</v>
      </c>
      <c r="I601" s="24">
        <v>10.983693643501084</v>
      </c>
      <c r="J601" s="24">
        <v>14.855299294817144</v>
      </c>
      <c r="K601" s="24">
        <v>10.501120066049067</v>
      </c>
      <c r="L601" s="24">
        <v>9.8501158400464632</v>
      </c>
      <c r="M601" s="90">
        <v>10.37096291384111</v>
      </c>
    </row>
    <row r="602" spans="1:13" x14ac:dyDescent="0.35">
      <c r="A602" s="23" t="str">
        <f>B555&amp;C601&amp;D602</f>
        <v>CONSUMO PER CAPITA (kg ó litros por individuo).T.Alimentos TOTAL INGHiper+Super+Discount+G.A</v>
      </c>
      <c r="B602" s="23">
        <v>0</v>
      </c>
      <c r="C602" s="23">
        <v>0</v>
      </c>
      <c r="D602" s="23" t="s">
        <v>112</v>
      </c>
      <c r="E602" s="56">
        <v>0.3508719147286754</v>
      </c>
      <c r="F602" s="56">
        <v>0.53120231181131583</v>
      </c>
      <c r="G602" s="56">
        <v>0.3370309473914696</v>
      </c>
      <c r="H602" s="56">
        <v>0.29846308050629017</v>
      </c>
      <c r="I602" s="56">
        <v>0.42383574198378426</v>
      </c>
      <c r="J602" s="56">
        <v>0.61230350863231753</v>
      </c>
      <c r="K602" s="56">
        <v>0.35103727652039129</v>
      </c>
      <c r="L602" s="56">
        <v>0.33121732016323535</v>
      </c>
      <c r="M602" s="90">
        <v>0.44215583934397562</v>
      </c>
    </row>
    <row r="603" spans="1:13" x14ac:dyDescent="0.35">
      <c r="A603" s="23" t="str">
        <f>B555&amp;C601&amp;D603</f>
        <v>CONSUMO PER CAPITA (kg ó litros por individuo).T.Alimentos TOTAL INGRestaurantes</v>
      </c>
      <c r="B603" s="23">
        <v>0</v>
      </c>
      <c r="C603" s="23">
        <v>0</v>
      </c>
      <c r="D603" s="24" t="s">
        <v>113</v>
      </c>
      <c r="E603" s="24">
        <v>2.5705665480807096</v>
      </c>
      <c r="F603" s="24">
        <v>4.0231915853179858</v>
      </c>
      <c r="G603" s="24">
        <v>2.8828396147572621</v>
      </c>
      <c r="H603" s="24">
        <v>2.6111788160255984</v>
      </c>
      <c r="I603" s="24">
        <v>2.916819845304675</v>
      </c>
      <c r="J603" s="24">
        <v>3.8400785625843614</v>
      </c>
      <c r="K603" s="24">
        <v>2.7434948811064177</v>
      </c>
      <c r="L603" s="24">
        <v>2.4329006161243623</v>
      </c>
      <c r="M603" s="90">
        <v>2.6756069115039569</v>
      </c>
    </row>
    <row r="604" spans="1:13" x14ac:dyDescent="0.35">
      <c r="A604" s="23" t="str">
        <f>B555&amp;C601&amp;D604</f>
        <v>CONSUMO PER CAPITA (kg ó litros por individuo).T.Alimentos TOTAL INGRestaurantes Fast Food</v>
      </c>
      <c r="B604" s="23">
        <v>0</v>
      </c>
      <c r="C604" s="23">
        <v>0</v>
      </c>
      <c r="D604" s="23" t="s">
        <v>114</v>
      </c>
      <c r="E604" s="56">
        <v>2.6826730902895202</v>
      </c>
      <c r="F604" s="56">
        <v>3.7913433290951102</v>
      </c>
      <c r="G604" s="56">
        <v>2.8352625470487745</v>
      </c>
      <c r="H604" s="56">
        <v>2.9362476551512606</v>
      </c>
      <c r="I604" s="56">
        <v>3.1203934893466476</v>
      </c>
      <c r="J604" s="56">
        <v>4.0713545958596322</v>
      </c>
      <c r="K604" s="56">
        <v>3.3721414994788548</v>
      </c>
      <c r="L604" s="56">
        <v>2.9953782161361584</v>
      </c>
      <c r="M604" s="90">
        <v>2.8731859523764709</v>
      </c>
    </row>
    <row r="605" spans="1:13" x14ac:dyDescent="0.35">
      <c r="A605" s="23" t="str">
        <f>B555&amp;C601&amp;D605</f>
        <v>CONSUMO PER CAPITA (kg ó litros por individuo).T.Alimentos TOTAL INGBares/Cafeterias/Cervecerias</v>
      </c>
      <c r="B605" s="23">
        <v>0</v>
      </c>
      <c r="C605" s="23">
        <v>0</v>
      </c>
      <c r="D605" s="24" t="s">
        <v>115</v>
      </c>
      <c r="E605" s="24">
        <v>2.7554174378607788</v>
      </c>
      <c r="F605" s="24">
        <v>4.4169652423375032</v>
      </c>
      <c r="G605" s="24">
        <v>2.908701871018319</v>
      </c>
      <c r="H605" s="24">
        <v>2.6530663810638413</v>
      </c>
      <c r="I605" s="24">
        <v>2.8919345774673353</v>
      </c>
      <c r="J605" s="24">
        <v>4.1319845180442405</v>
      </c>
      <c r="K605" s="24">
        <v>2.8231323458590625</v>
      </c>
      <c r="L605" s="24">
        <v>2.8768518441086046</v>
      </c>
      <c r="M605" s="90">
        <v>2.9894204540007139</v>
      </c>
    </row>
    <row r="606" spans="1:13" x14ac:dyDescent="0.35">
      <c r="A606" s="23" t="str">
        <f>B555&amp;C601&amp;D606</f>
        <v>CONSUMO PER CAPITA (kg ó litros por individuo).T.Alimentos TOTAL INGPanaderias/Pastelerias</v>
      </c>
      <c r="B606" s="23">
        <v>0</v>
      </c>
      <c r="C606" s="23">
        <v>0</v>
      </c>
      <c r="D606" s="23" t="s">
        <v>116</v>
      </c>
      <c r="E606" s="56">
        <v>0.19497171195960028</v>
      </c>
      <c r="F606" s="56">
        <v>0.20943983292233567</v>
      </c>
      <c r="G606" s="56">
        <v>0.19043995840278422</v>
      </c>
      <c r="H606" s="56">
        <v>0.19387380714036967</v>
      </c>
      <c r="I606" s="56">
        <v>0.16972754378737057</v>
      </c>
      <c r="J606" s="56">
        <v>0.19632332590065868</v>
      </c>
      <c r="K606" s="56">
        <v>0.1678222452229651</v>
      </c>
      <c r="L606" s="56">
        <v>0.15989312842860134</v>
      </c>
      <c r="M606" s="90">
        <v>0.16254209495671423</v>
      </c>
    </row>
    <row r="607" spans="1:13" x14ac:dyDescent="0.35">
      <c r="A607" s="23" t="str">
        <f>B555&amp;C601&amp;D607</f>
        <v>CONSUMO PER CAPITA (kg ó litros por individuo).T.Alimentos TOTAL INGTda.Alimentacion/Delicatesen</v>
      </c>
      <c r="B607" s="23">
        <v>0</v>
      </c>
      <c r="C607" s="23">
        <v>0</v>
      </c>
      <c r="D607" s="24" t="s">
        <v>117</v>
      </c>
      <c r="E607" s="24">
        <v>6.0555657154471546E-2</v>
      </c>
      <c r="F607" s="24">
        <v>6.948409642315323E-2</v>
      </c>
      <c r="G607" s="24">
        <v>5.5909172162344603E-2</v>
      </c>
      <c r="H607" s="24">
        <v>5.8850419121029625E-2</v>
      </c>
      <c r="I607" s="24">
        <v>4.8057092004649929E-2</v>
      </c>
      <c r="J607" s="24">
        <v>7.8706897931304448E-2</v>
      </c>
      <c r="K607" s="24">
        <v>4.2749344110430833E-2</v>
      </c>
      <c r="L607" s="24">
        <v>4.6274769496180139E-2</v>
      </c>
      <c r="M607" s="90">
        <v>5.0532962089023824E-2</v>
      </c>
    </row>
    <row r="608" spans="1:13" x14ac:dyDescent="0.35">
      <c r="A608" s="23" t="str">
        <f>B555&amp;C601&amp;D608</f>
        <v>CONSUMO PER CAPITA (kg ó litros por individuo).T.Alimentos TOTAL INGCanal Conveniencia/24h</v>
      </c>
      <c r="B608" s="23">
        <v>0</v>
      </c>
      <c r="C608" s="23">
        <v>0</v>
      </c>
      <c r="D608" s="23" t="s">
        <v>118</v>
      </c>
      <c r="E608" s="56">
        <v>0.87275233925716156</v>
      </c>
      <c r="F608" s="56">
        <v>0.99780608369149137</v>
      </c>
      <c r="G608" s="56">
        <v>0.71504684565518606</v>
      </c>
      <c r="H608" s="56">
        <v>0.60174682707892679</v>
      </c>
      <c r="I608" s="56">
        <v>0.64730036821601267</v>
      </c>
      <c r="J608" s="56">
        <v>0.64101993363853127</v>
      </c>
      <c r="K608" s="56">
        <v>0.51586620948590045</v>
      </c>
      <c r="L608" s="56">
        <v>0.53691506297654013</v>
      </c>
      <c r="M608" s="90">
        <v>0.52259040329219519</v>
      </c>
    </row>
    <row r="609" spans="1:13" x14ac:dyDescent="0.35">
      <c r="A609" s="23" t="str">
        <f>B555&amp;C601&amp;D609</f>
        <v>CONSUMO PER CAPITA (kg ó litros por individuo).T.Alimentos TOTAL INGHoteles</v>
      </c>
      <c r="B609" s="23">
        <v>0</v>
      </c>
      <c r="C609" s="23">
        <v>0</v>
      </c>
      <c r="D609" s="24" t="s">
        <v>119</v>
      </c>
      <c r="E609" s="24">
        <v>5.4035946381075423E-2</v>
      </c>
      <c r="F609" s="24">
        <v>0.12270551480131506</v>
      </c>
      <c r="G609" s="24">
        <v>6.8190166126438148E-2</v>
      </c>
      <c r="H609" s="24">
        <v>3.6576496826492069E-2</v>
      </c>
      <c r="I609" s="24">
        <v>8.3909697312470111E-2</v>
      </c>
      <c r="J609" s="24">
        <v>7.0144437015200733E-2</v>
      </c>
      <c r="K609" s="24">
        <v>2.9843405018554946E-2</v>
      </c>
      <c r="L609" s="24">
        <v>4.3598023830651603E-2</v>
      </c>
      <c r="M609" s="90">
        <v>3.3460195454219681E-2</v>
      </c>
    </row>
    <row r="610" spans="1:13" x14ac:dyDescent="0.35">
      <c r="A610" s="23" t="str">
        <f>B555&amp;C601&amp;D610</f>
        <v>CONSUMO PER CAPITA (kg ó litros por individuo).T.Alimentos TOTAL INGEstaciones de servicio</v>
      </c>
      <c r="B610" s="23">
        <v>0</v>
      </c>
      <c r="C610" s="23">
        <v>0</v>
      </c>
      <c r="D610" s="23" t="s">
        <v>120</v>
      </c>
      <c r="E610" s="56">
        <v>0.10222059147172523</v>
      </c>
      <c r="F610" s="56">
        <v>0.13945306576195229</v>
      </c>
      <c r="G610" s="56">
        <v>7.3966231856746334E-2</v>
      </c>
      <c r="H610" s="56">
        <v>7.0553103972807008E-2</v>
      </c>
      <c r="I610" s="56">
        <v>9.7271097852440244E-2</v>
      </c>
      <c r="J610" s="56">
        <v>0.18097496597314844</v>
      </c>
      <c r="K610" s="56">
        <v>8.0768432730058223E-2</v>
      </c>
      <c r="L610" s="56">
        <v>9.5764146217849719E-2</v>
      </c>
      <c r="M610" s="90">
        <v>8.9932960058398764E-2</v>
      </c>
    </row>
    <row r="611" spans="1:13" x14ac:dyDescent="0.35">
      <c r="A611" s="23" t="str">
        <f>B555&amp;C601&amp;D611</f>
        <v>CONSUMO PER CAPITA (kg ó litros por individuo).T.Alimentos TOTAL INGMaquinas dispensadoras</v>
      </c>
      <c r="B611" s="23">
        <v>0</v>
      </c>
      <c r="C611" s="23">
        <v>0</v>
      </c>
      <c r="D611" s="24" t="s">
        <v>121</v>
      </c>
      <c r="E611" s="24">
        <v>1.5112357067561586E-2</v>
      </c>
      <c r="F611" s="24">
        <v>2.0364663519836134E-2</v>
      </c>
      <c r="G611" s="24">
        <v>1.4282361112321241E-2</v>
      </c>
      <c r="H611" s="24">
        <v>1.8123855188192494E-2</v>
      </c>
      <c r="I611" s="24">
        <v>1.7047314847141282E-2</v>
      </c>
      <c r="J611" s="24">
        <v>2.2182440600928711E-2</v>
      </c>
      <c r="K611" s="24">
        <v>1.4391086526206923E-2</v>
      </c>
      <c r="L611" s="24">
        <v>1.7838787610208583E-2</v>
      </c>
      <c r="M611" s="90">
        <v>1.367564385156465E-2</v>
      </c>
    </row>
    <row r="612" spans="1:13" x14ac:dyDescent="0.35">
      <c r="A612" s="23" t="str">
        <f>B555&amp;C601&amp;D612</f>
        <v>CONSUMO PER CAPITA (kg ó litros por individuo).T.Alimentos TOTAL INGServicio en la empresa</v>
      </c>
      <c r="B612" s="23">
        <v>0</v>
      </c>
      <c r="C612" s="23">
        <v>0</v>
      </c>
      <c r="D612" s="23" t="s">
        <v>122</v>
      </c>
      <c r="E612" s="56">
        <v>0.19804197691715977</v>
      </c>
      <c r="F612" s="56">
        <v>9.525379955066382E-2</v>
      </c>
      <c r="G612" s="56">
        <v>0.16644979435541388</v>
      </c>
      <c r="H612" s="56">
        <v>0.11925337712859574</v>
      </c>
      <c r="I612" s="56">
        <v>8.1602734090767362E-2</v>
      </c>
      <c r="J612" s="56">
        <v>5.1698886480601447E-2</v>
      </c>
      <c r="K612" s="56">
        <v>6.157036078851514E-2</v>
      </c>
      <c r="L612" s="56">
        <v>5.3235224114031511E-2</v>
      </c>
      <c r="M612" s="90">
        <v>6.039307991831401E-2</v>
      </c>
    </row>
    <row r="613" spans="1:13" x14ac:dyDescent="0.35">
      <c r="A613" s="23" t="str">
        <f>B555&amp;C601&amp;D613</f>
        <v>CONSUMO PER CAPITA (kg ó litros por individuo).T.Alimentos TOTAL INGResto de canales</v>
      </c>
      <c r="B613" s="23">
        <v>0</v>
      </c>
      <c r="C613" s="23">
        <v>0</v>
      </c>
      <c r="D613" s="24" t="s">
        <v>123</v>
      </c>
      <c r="E613" s="24">
        <v>0.269636534519541</v>
      </c>
      <c r="F613" s="24">
        <v>0.83101921590941508</v>
      </c>
      <c r="G613" s="24">
        <v>0.24492616659935254</v>
      </c>
      <c r="H613" s="24">
        <v>0.22901677925289271</v>
      </c>
      <c r="I613" s="24">
        <v>0.48579633512253129</v>
      </c>
      <c r="J613" s="24">
        <v>0.95852520394595253</v>
      </c>
      <c r="K613" s="24">
        <v>0.29830157069337732</v>
      </c>
      <c r="L613" s="24">
        <v>0.26024841185036018</v>
      </c>
      <c r="M613" s="90">
        <v>0.45746749516640484</v>
      </c>
    </row>
    <row r="614" spans="1:13" x14ac:dyDescent="0.35">
      <c r="A614" s="23" t="str">
        <f>B555&amp;C601&amp;D614</f>
        <v>CONSUMO PER CAPITA (kg ó litros por individuo).T.Alimentos TOTAL INGEN LA CALLE</v>
      </c>
      <c r="B614" s="23">
        <v>0</v>
      </c>
      <c r="C614" s="23">
        <v>0</v>
      </c>
      <c r="D614" s="23" t="s">
        <v>124</v>
      </c>
      <c r="E614" s="56">
        <v>0.4634761717064208</v>
      </c>
      <c r="F614" s="56">
        <v>0.58198898717237368</v>
      </c>
      <c r="G614" s="56">
        <v>0.28136198226443654</v>
      </c>
      <c r="H614" s="56">
        <v>0.21186233812318522</v>
      </c>
      <c r="I614" s="56">
        <v>0.31082164187979588</v>
      </c>
      <c r="J614" s="56">
        <v>0.56126305352906358</v>
      </c>
      <c r="K614" s="56">
        <v>0.23890861768312818</v>
      </c>
      <c r="L614" s="56">
        <v>0.21357097729199992</v>
      </c>
      <c r="M614" s="90">
        <v>0.27366990781216671</v>
      </c>
    </row>
    <row r="615" spans="1:13" x14ac:dyDescent="0.35">
      <c r="A615" s="23" t="str">
        <f>B555&amp;C601&amp;D615</f>
        <v>CONSUMO PER CAPITA (kg ó litros por individuo).T.Alimentos TOTAL INGEN CASA DE OTROS</v>
      </c>
      <c r="B615" s="23">
        <v>0</v>
      </c>
      <c r="C615" s="23">
        <v>0</v>
      </c>
      <c r="D615" s="24" t="s">
        <v>125</v>
      </c>
      <c r="E615" s="24">
        <v>0.59765665684740199</v>
      </c>
      <c r="F615" s="24">
        <v>0.70090146276465515</v>
      </c>
      <c r="G615" s="24">
        <v>0.75830932419962072</v>
      </c>
      <c r="H615" s="24">
        <v>0.47852718485141255</v>
      </c>
      <c r="I615" s="24">
        <v>0.58201195662234873</v>
      </c>
      <c r="J615" s="24">
        <v>0.79249717848032208</v>
      </c>
      <c r="K615" s="24">
        <v>0.74632642881447808</v>
      </c>
      <c r="L615" s="24">
        <v>0.62859361101668709</v>
      </c>
      <c r="M615" s="90">
        <v>0.51409887227507534</v>
      </c>
    </row>
    <row r="616" spans="1:13" x14ac:dyDescent="0.35">
      <c r="A616" s="23" t="str">
        <f>B555&amp;C601&amp;D616</f>
        <v>CONSUMO PER CAPITA (kg ó litros por individuo).T.Alimentos TOTAL INGEN EL ESTABLECIMIENTO</v>
      </c>
      <c r="B616" s="23">
        <v>0</v>
      </c>
      <c r="C616" s="23">
        <v>0</v>
      </c>
      <c r="D616" s="23" t="s">
        <v>126</v>
      </c>
      <c r="E616" s="56">
        <v>5.4286369218531885</v>
      </c>
      <c r="F616" s="56">
        <v>9.6578175386646468</v>
      </c>
      <c r="G616" s="56">
        <v>6.1338557638781115</v>
      </c>
      <c r="H616" s="56">
        <v>5.5388540500850034</v>
      </c>
      <c r="I616" s="56">
        <v>6.6671304090750745</v>
      </c>
      <c r="J616" s="56">
        <v>9.6229299910682737</v>
      </c>
      <c r="K616" s="56">
        <v>6.431816902598448</v>
      </c>
      <c r="L616" s="56">
        <v>6.152248281572767</v>
      </c>
      <c r="M616" s="90">
        <v>6.6360014070912783</v>
      </c>
    </row>
    <row r="617" spans="1:13" x14ac:dyDescent="0.35">
      <c r="A617" s="23" t="str">
        <f>B555&amp;C601&amp;D617</f>
        <v>CONSUMO PER CAPITA (kg ó litros por individuo).T.Alimentos TOTAL INGEN EL TRABAJO</v>
      </c>
      <c r="B617" s="23">
        <v>0</v>
      </c>
      <c r="C617" s="23">
        <v>0</v>
      </c>
      <c r="D617" s="24" t="s">
        <v>127</v>
      </c>
      <c r="E617" s="24">
        <v>0.3750831177147958</v>
      </c>
      <c r="F617" s="24">
        <v>0.31762296968065556</v>
      </c>
      <c r="G617" s="24">
        <v>0.35549332765066988</v>
      </c>
      <c r="H617" s="24">
        <v>0.35606807266432383</v>
      </c>
      <c r="I617" s="24">
        <v>0.36433936796025512</v>
      </c>
      <c r="J617" s="24">
        <v>0.42193559596558744</v>
      </c>
      <c r="K617" s="24">
        <v>0.24157671089142396</v>
      </c>
      <c r="L617" s="24">
        <v>0.27070506351438489</v>
      </c>
      <c r="M617" s="90">
        <v>0.27725861786962802</v>
      </c>
    </row>
    <row r="618" spans="1:13" x14ac:dyDescent="0.35">
      <c r="A618" s="23" t="str">
        <f>B555&amp;C601&amp;D618</f>
        <v>CONSUMO PER CAPITA (kg ó litros por individuo).T.Alimentos TOTAL INGEN COLEGIO/INSTITUTO/UNIV.</v>
      </c>
      <c r="B618" s="23">
        <v>0</v>
      </c>
      <c r="C618" s="23">
        <v>0</v>
      </c>
      <c r="D618" s="23" t="s">
        <v>128</v>
      </c>
      <c r="E618" s="56">
        <v>1.7856003875069817E-2</v>
      </c>
      <c r="F618" s="56">
        <v>1.3527811656838381E-2</v>
      </c>
      <c r="G618" s="56">
        <v>3.5670073500053377E-2</v>
      </c>
      <c r="H618" s="56">
        <v>5.4232069245886409E-2</v>
      </c>
      <c r="I618" s="56">
        <v>5.4814565424003647E-2</v>
      </c>
      <c r="J618" s="56">
        <v>1.7532792830589741E-2</v>
      </c>
      <c r="K618" s="56">
        <v>1.2606486242921048E-2</v>
      </c>
      <c r="L618" s="56">
        <v>2.0106996632385989E-2</v>
      </c>
      <c r="M618" s="90">
        <v>1.4342899134470531E-2</v>
      </c>
    </row>
    <row r="619" spans="1:13" x14ac:dyDescent="0.35">
      <c r="A619" s="23" t="str">
        <f>B555&amp;C601&amp;D619</f>
        <v>CONSUMO PER CAPITA (kg ó litros por individuo).T.Alimentos TOTAL INGEN MI CASA</v>
      </c>
      <c r="B619" s="23">
        <v>0</v>
      </c>
      <c r="C619" s="23">
        <v>0</v>
      </c>
      <c r="D619" s="24" t="s">
        <v>129</v>
      </c>
      <c r="E619" s="24">
        <v>3.0782955402510135</v>
      </c>
      <c r="F619" s="24">
        <v>3.749981174336229</v>
      </c>
      <c r="G619" s="24">
        <v>2.7324922723620415</v>
      </c>
      <c r="H619" s="24">
        <v>2.9963140751865462</v>
      </c>
      <c r="I619" s="24">
        <v>2.790635883737246</v>
      </c>
      <c r="J619" s="24">
        <v>3.1536091557685046</v>
      </c>
      <c r="K619" s="24">
        <v>2.6409281101645536</v>
      </c>
      <c r="L619" s="24">
        <v>2.3801505055000849</v>
      </c>
      <c r="M619" s="90">
        <v>2.4411373810704413</v>
      </c>
    </row>
    <row r="620" spans="1:13" x14ac:dyDescent="0.35">
      <c r="A620" s="23" t="str">
        <f>B555&amp;C601&amp;D620</f>
        <v>CONSUMO PER CAPITA (kg ó litros por individuo).T.Alimentos TOTAL INGEN M.TRANSP.(AVION,TREN,AUTOC,E</v>
      </c>
      <c r="B620" s="23">
        <v>0</v>
      </c>
      <c r="C620" s="23">
        <v>0</v>
      </c>
      <c r="D620" s="23" t="s">
        <v>130</v>
      </c>
      <c r="E620" s="56">
        <v>2.1880397342441137E-2</v>
      </c>
      <c r="F620" s="56">
        <v>4.3668518605463211E-2</v>
      </c>
      <c r="G620" s="56">
        <v>3.8715931626451011E-2</v>
      </c>
      <c r="H620" s="56">
        <v>2.2520129477444726E-2</v>
      </c>
      <c r="I620" s="56">
        <v>1.6404765105128005E-2</v>
      </c>
      <c r="J620" s="56">
        <v>2.7005685377122411E-2</v>
      </c>
      <c r="K620" s="56">
        <v>2.4815614463208964E-2</v>
      </c>
      <c r="L620" s="56">
        <v>1.6459867715819414E-2</v>
      </c>
      <c r="M620" s="90">
        <v>6.6394293327219998E-3</v>
      </c>
    </row>
    <row r="621" spans="1:13" x14ac:dyDescent="0.35">
      <c r="A621" s="23" t="str">
        <f>B555&amp;C601&amp;D621</f>
        <v>CONSUMO PER CAPITA (kg ó litros por individuo).T.Alimentos TOTAL INGEN OTRO LUGAR</v>
      </c>
      <c r="B621" s="23">
        <v>0</v>
      </c>
      <c r="C621" s="23">
        <v>0</v>
      </c>
      <c r="D621" s="24" t="s">
        <v>131</v>
      </c>
      <c r="E621" s="24">
        <v>0.14396976758919888</v>
      </c>
      <c r="F621" s="24">
        <v>0.18272231574452658</v>
      </c>
      <c r="G621" s="24">
        <v>0.1571480603796872</v>
      </c>
      <c r="H621" s="24">
        <v>0.16857245622332029</v>
      </c>
      <c r="I621" s="24">
        <v>0.19753661873997869</v>
      </c>
      <c r="J621" s="24">
        <v>0.25852519670427598</v>
      </c>
      <c r="K621" s="24">
        <v>0.16414275432909758</v>
      </c>
      <c r="L621" s="24">
        <v>0.16827969267322757</v>
      </c>
      <c r="M621" s="90">
        <v>0.20781596806392716</v>
      </c>
    </row>
    <row r="622" spans="1:13" x14ac:dyDescent="0.35">
      <c r="A622" s="23" t="str">
        <f>B555&amp;C601&amp;D622</f>
        <v>CONSUMO PER CAPITA (kg ó litros por individuo).T.Alimentos TOTAL INGDESAYUNO</v>
      </c>
      <c r="B622" s="23">
        <v>0</v>
      </c>
      <c r="C622" s="23">
        <v>0</v>
      </c>
      <c r="D622" s="23" t="s">
        <v>132</v>
      </c>
      <c r="E622" s="56">
        <v>0.92329082679811914</v>
      </c>
      <c r="F622" s="56">
        <v>1.2187857707171526</v>
      </c>
      <c r="G622" s="56">
        <v>0.92123529034047447</v>
      </c>
      <c r="H622" s="56">
        <v>0.87646499832618763</v>
      </c>
      <c r="I622" s="56">
        <v>0.84000464810653264</v>
      </c>
      <c r="J622" s="56">
        <v>1.1478691462590604</v>
      </c>
      <c r="K622" s="56">
        <v>0.86804581396967462</v>
      </c>
      <c r="L622" s="56">
        <v>0.87183172205889414</v>
      </c>
      <c r="M622" s="90">
        <v>0.89682353655654956</v>
      </c>
    </row>
    <row r="623" spans="1:13" x14ac:dyDescent="0.35">
      <c r="A623" s="23" t="str">
        <f>B555&amp;C601&amp;D623</f>
        <v>CONSUMO PER CAPITA (kg ó litros por individuo).T.Alimentos TOTAL INGAPERITIVO/ANTES DE COMER</v>
      </c>
      <c r="B623" s="23">
        <v>0</v>
      </c>
      <c r="C623" s="23">
        <v>0</v>
      </c>
      <c r="D623" s="24" t="s">
        <v>133</v>
      </c>
      <c r="E623" s="24">
        <v>0.35872728628280415</v>
      </c>
      <c r="F623" s="24">
        <v>0.50018338504787974</v>
      </c>
      <c r="G623" s="24">
        <v>0.37665019796813887</v>
      </c>
      <c r="H623" s="24">
        <v>0.34051413162625027</v>
      </c>
      <c r="I623" s="24">
        <v>0.37221587724060839</v>
      </c>
      <c r="J623" s="24">
        <v>0.49169213403680639</v>
      </c>
      <c r="K623" s="24">
        <v>0.34563647011720616</v>
      </c>
      <c r="L623" s="24">
        <v>0.32272027039223616</v>
      </c>
      <c r="M623" s="90">
        <v>0.39705908249180982</v>
      </c>
    </row>
    <row r="624" spans="1:13" x14ac:dyDescent="0.35">
      <c r="A624" s="23" t="str">
        <f>B555&amp;C601&amp;D624</f>
        <v>CONSUMO PER CAPITA (kg ó litros por individuo).T.Alimentos TOTAL INGCOMIDA</v>
      </c>
      <c r="B624" s="23">
        <v>0</v>
      </c>
      <c r="C624" s="23">
        <v>0</v>
      </c>
      <c r="D624" s="23" t="s">
        <v>134</v>
      </c>
      <c r="E624" s="56">
        <v>5.4440320680461545</v>
      </c>
      <c r="F624" s="56">
        <v>7.4885979529489246</v>
      </c>
      <c r="G624" s="56">
        <v>5.1900344772049927</v>
      </c>
      <c r="H624" s="56">
        <v>5.0807420869725739</v>
      </c>
      <c r="I624" s="56">
        <v>5.5787463433908391</v>
      </c>
      <c r="J624" s="56">
        <v>6.9420867618301436</v>
      </c>
      <c r="K624" s="56">
        <v>5.3230579344494204</v>
      </c>
      <c r="L624" s="56">
        <v>4.9713256331133326</v>
      </c>
      <c r="M624" s="90">
        <v>5.1990552864189024</v>
      </c>
    </row>
    <row r="625" spans="1:13" x14ac:dyDescent="0.35">
      <c r="A625" s="23" t="str">
        <f>B555&amp;C601&amp;D625</f>
        <v>CONSUMO PER CAPITA (kg ó litros por individuo).T.Alimentos TOTAL INGTARDE/MERIENDA</v>
      </c>
      <c r="B625" s="23">
        <v>0</v>
      </c>
      <c r="C625" s="23">
        <v>0</v>
      </c>
      <c r="D625" s="24" t="s">
        <v>135</v>
      </c>
      <c r="E625" s="24">
        <v>0.58408960749245198</v>
      </c>
      <c r="F625" s="24">
        <v>0.70779429211688516</v>
      </c>
      <c r="G625" s="24">
        <v>0.46872860149431977</v>
      </c>
      <c r="H625" s="24">
        <v>0.39771948074594715</v>
      </c>
      <c r="I625" s="24">
        <v>0.54956961047435993</v>
      </c>
      <c r="J625" s="24">
        <v>0.72649322251317849</v>
      </c>
      <c r="K625" s="24">
        <v>0.45810409210753839</v>
      </c>
      <c r="L625" s="24">
        <v>0.50399905049108762</v>
      </c>
      <c r="M625" s="90">
        <v>0.48247705231530064</v>
      </c>
    </row>
    <row r="626" spans="1:13" x14ac:dyDescent="0.35">
      <c r="A626" s="23" t="str">
        <f>B555&amp;C601&amp;D626</f>
        <v>CONSUMO PER CAPITA (kg ó litros por individuo).T.Alimentos TOTAL INGANTES DE CENAR</v>
      </c>
      <c r="B626" s="23">
        <v>0</v>
      </c>
      <c r="C626" s="23">
        <v>0</v>
      </c>
      <c r="D626" s="23" t="s">
        <v>136</v>
      </c>
      <c r="E626" s="56">
        <v>0.1861600555518427</v>
      </c>
      <c r="F626" s="56">
        <v>0.19581749948552837</v>
      </c>
      <c r="G626" s="56">
        <v>0.13214490858522771</v>
      </c>
      <c r="H626" s="56">
        <v>0.10183924602682826</v>
      </c>
      <c r="I626" s="56">
        <v>0.14090517331761615</v>
      </c>
      <c r="J626" s="56">
        <v>0.24610379799575491</v>
      </c>
      <c r="K626" s="56">
        <v>0.12687386332802558</v>
      </c>
      <c r="L626" s="56">
        <v>0.14659542458528338</v>
      </c>
      <c r="M626" s="90">
        <v>0.11685624192253191</v>
      </c>
    </row>
    <row r="627" spans="1:13" x14ac:dyDescent="0.35">
      <c r="A627" s="23" t="str">
        <f>B555&amp;C601&amp;D627</f>
        <v>CONSUMO PER CAPITA (kg ó litros por individuo).T.Alimentos TOTAL INGCENA</v>
      </c>
      <c r="B627" s="23">
        <v>0</v>
      </c>
      <c r="C627" s="23">
        <v>0</v>
      </c>
      <c r="D627" s="24" t="s">
        <v>137</v>
      </c>
      <c r="E627" s="24">
        <v>2.4541201214131219</v>
      </c>
      <c r="F627" s="24">
        <v>4.8634176853990496</v>
      </c>
      <c r="G627" s="24">
        <v>3.2468168913351216</v>
      </c>
      <c r="H627" s="24">
        <v>2.8761267563685697</v>
      </c>
      <c r="I627" s="24">
        <v>3.2890848887488389</v>
      </c>
      <c r="J627" s="24">
        <v>4.9442578029039259</v>
      </c>
      <c r="K627" s="24">
        <v>3.177652520068853</v>
      </c>
      <c r="L627" s="24">
        <v>2.8875174530477086</v>
      </c>
      <c r="M627" s="90">
        <v>3.1042759223014889</v>
      </c>
    </row>
    <row r="628" spans="1:13" x14ac:dyDescent="0.35">
      <c r="A628" s="23" t="str">
        <f>B555&amp;C601&amp;D628</f>
        <v>CONSUMO PER CAPITA (kg ó litros por individuo).T.Alimentos TOTAL INGDESPUES DE LA CENA</v>
      </c>
      <c r="B628" s="23">
        <v>0</v>
      </c>
      <c r="C628" s="23">
        <v>0</v>
      </c>
      <c r="D628" s="23" t="s">
        <v>138</v>
      </c>
      <c r="E628" s="56">
        <v>2.5324742899354255E-2</v>
      </c>
      <c r="F628" s="56">
        <v>0.10360042041973533</v>
      </c>
      <c r="G628" s="56">
        <v>4.1849087345114978E-2</v>
      </c>
      <c r="H628" s="56">
        <v>3.9384795680838067E-2</v>
      </c>
      <c r="I628" s="56">
        <v>3.7827974944296218E-2</v>
      </c>
      <c r="J628" s="56">
        <v>0.14519457134468752</v>
      </c>
      <c r="K628" s="56">
        <v>4.4806813068686502E-2</v>
      </c>
      <c r="L628" s="56">
        <v>3.9195533484640784E-2</v>
      </c>
      <c r="M628" s="90">
        <v>3.5443796923565862E-2</v>
      </c>
    </row>
    <row r="629" spans="1:13" x14ac:dyDescent="0.35">
      <c r="A629" s="23" t="str">
        <f>B555&amp;C601&amp;D629</f>
        <v>CONSUMO PER CAPITA (kg ó litros por individuo).T.Alimentos TOTAL INGDURANTE EL DIA</v>
      </c>
      <c r="B629" s="23">
        <v>0</v>
      </c>
      <c r="C629" s="23">
        <v>0</v>
      </c>
      <c r="D629" s="24" t="s">
        <v>139</v>
      </c>
      <c r="E629" s="24">
        <v>0.15111013969888376</v>
      </c>
      <c r="F629" s="24">
        <v>0.17003405781882669</v>
      </c>
      <c r="G629" s="24">
        <v>0.11558723189628622</v>
      </c>
      <c r="H629" s="24">
        <v>0.11415983401880353</v>
      </c>
      <c r="I629" s="24">
        <v>0.17534026245866169</v>
      </c>
      <c r="J629" s="24">
        <v>0.21160196107964235</v>
      </c>
      <c r="K629" s="24">
        <v>0.15694186953576603</v>
      </c>
      <c r="L629" s="24">
        <v>0.10693216259211995</v>
      </c>
      <c r="M629" s="90">
        <v>0.13897181955097415</v>
      </c>
    </row>
    <row r="630" spans="1:13" x14ac:dyDescent="0.35">
      <c r="A630" s="23" t="str">
        <f>B555&amp;C601&amp;D630</f>
        <v>CONSUMO PER CAPITA (kg ó litros por individuo).T.Alimentos TOTAL INGCON AMIGOS</v>
      </c>
      <c r="B630" s="23">
        <v>0</v>
      </c>
      <c r="C630" s="23">
        <v>0</v>
      </c>
      <c r="D630" s="23" t="s">
        <v>140</v>
      </c>
      <c r="E630" s="56">
        <v>1.7853178422711919</v>
      </c>
      <c r="F630" s="56">
        <v>2.7908418547884168</v>
      </c>
      <c r="G630" s="56">
        <v>1.9590761393690914</v>
      </c>
      <c r="H630" s="56">
        <v>1.5822990402483681</v>
      </c>
      <c r="I630" s="56">
        <v>2.0020812672231671</v>
      </c>
      <c r="J630" s="56">
        <v>2.7719395011649297</v>
      </c>
      <c r="K630" s="56">
        <v>2.1335971970329455</v>
      </c>
      <c r="L630" s="56">
        <v>2.0399377204100957</v>
      </c>
      <c r="M630" s="90">
        <v>1.9911395396008957</v>
      </c>
    </row>
    <row r="631" spans="1:13" x14ac:dyDescent="0.35">
      <c r="A631" s="23" t="str">
        <f>B555&amp;C601&amp;D631</f>
        <v>CONSUMO PER CAPITA (kg ó litros por individuo).T.Alimentos TOTAL INGCON CLIENTES</v>
      </c>
      <c r="B631" s="23">
        <v>0</v>
      </c>
      <c r="C631" s="23">
        <v>0</v>
      </c>
      <c r="D631" s="24" t="s">
        <v>141</v>
      </c>
      <c r="E631" s="24">
        <v>5.6781887959200451E-2</v>
      </c>
      <c r="F631" s="24">
        <v>4.7533939712486081E-2</v>
      </c>
      <c r="G631" s="24">
        <v>2.7301200138979412E-2</v>
      </c>
      <c r="H631" s="24">
        <v>1.48317001910889E-2</v>
      </c>
      <c r="I631" s="24">
        <v>1.0241442769379584E-2</v>
      </c>
      <c r="J631" s="24">
        <v>4.0170544026971886E-2</v>
      </c>
      <c r="K631" s="24">
        <v>1.9906967367288714E-2</v>
      </c>
      <c r="L631" s="24">
        <v>1.562677440070611E-2</v>
      </c>
      <c r="M631" s="90">
        <v>2.138274801173657E-2</v>
      </c>
    </row>
    <row r="632" spans="1:13" x14ac:dyDescent="0.35">
      <c r="A632" s="23" t="str">
        <f>B555&amp;C601&amp;D632</f>
        <v>CONSUMO PER CAPITA (kg ó litros por individuo).T.Alimentos TOTAL INGCON COMPAÑEROS DE TRABAJO</v>
      </c>
      <c r="B632" s="23">
        <v>0</v>
      </c>
      <c r="C632" s="23">
        <v>0</v>
      </c>
      <c r="D632" s="23" t="s">
        <v>142</v>
      </c>
      <c r="E632" s="56">
        <v>0.31933578459085638</v>
      </c>
      <c r="F632" s="56">
        <v>0.37016037936971957</v>
      </c>
      <c r="G632" s="56">
        <v>0.4626249862652736</v>
      </c>
      <c r="H632" s="56">
        <v>0.41582384538575701</v>
      </c>
      <c r="I632" s="56">
        <v>0.46405023509598459</v>
      </c>
      <c r="J632" s="56">
        <v>0.4782706561786878</v>
      </c>
      <c r="K632" s="56">
        <v>0.43863578001579551</v>
      </c>
      <c r="L632" s="56">
        <v>0.36451156682646868</v>
      </c>
      <c r="M632" s="90">
        <v>0.38723767593194802</v>
      </c>
    </row>
    <row r="633" spans="1:13" x14ac:dyDescent="0.35">
      <c r="A633" s="23" t="str">
        <f>B555&amp;C601&amp;D633</f>
        <v>CONSUMO PER CAPITA (kg ó litros por individuo).T.Alimentos TOTAL INGCON COMPAÑEROS DE CLASE</v>
      </c>
      <c r="B633" s="23">
        <v>0</v>
      </c>
      <c r="C633" s="23">
        <v>0</v>
      </c>
      <c r="D633" s="24" t="s">
        <v>143</v>
      </c>
      <c r="E633" s="24">
        <v>1.8746437520125156E-2</v>
      </c>
      <c r="F633" s="24">
        <v>3.4509236724859407E-2</v>
      </c>
      <c r="G633" s="24">
        <v>2.7991288788546717E-2</v>
      </c>
      <c r="H633" s="24">
        <v>2.3171429855734532E-2</v>
      </c>
      <c r="I633" s="24">
        <v>2.7975815809759046E-2</v>
      </c>
      <c r="J633" s="24">
        <v>5.1577116862394058E-2</v>
      </c>
      <c r="K633" s="24">
        <v>4.0499971419008116E-2</v>
      </c>
      <c r="L633" s="24">
        <v>5.4947497218329117E-2</v>
      </c>
      <c r="M633" s="90">
        <v>2.9162733290793923E-2</v>
      </c>
    </row>
    <row r="634" spans="1:13" x14ac:dyDescent="0.35">
      <c r="A634" s="23" t="str">
        <f>B555&amp;C601&amp;D634</f>
        <v>CONSUMO PER CAPITA (kg ó litros por individuo).T.Alimentos TOTAL INGCON FAMILIA</v>
      </c>
      <c r="B634" s="23">
        <v>0</v>
      </c>
      <c r="C634" s="23">
        <v>0</v>
      </c>
      <c r="D634" s="23" t="s">
        <v>144</v>
      </c>
      <c r="E634" s="56">
        <v>4.5899737162803449</v>
      </c>
      <c r="F634" s="56">
        <v>7.2878334294226459</v>
      </c>
      <c r="G634" s="56">
        <v>4.4952517302997821</v>
      </c>
      <c r="H634" s="56">
        <v>4.4901528551867038</v>
      </c>
      <c r="I634" s="56">
        <v>5.0516291396929835</v>
      </c>
      <c r="J634" s="56">
        <v>6.843803060352708</v>
      </c>
      <c r="K634" s="56">
        <v>4.6444704963568384</v>
      </c>
      <c r="L634" s="56">
        <v>4.0396805197605552</v>
      </c>
      <c r="M634" s="90">
        <v>4.3261102306174255</v>
      </c>
    </row>
    <row r="635" spans="1:13" x14ac:dyDescent="0.35">
      <c r="A635" s="23" t="str">
        <f>B555&amp;C601&amp;D635</f>
        <v>CONSUMO PER CAPITA (kg ó litros por individuo).T.Alimentos TOTAL INGCON LA PAREJA</v>
      </c>
      <c r="B635" s="23">
        <v>0</v>
      </c>
      <c r="C635" s="23">
        <v>0</v>
      </c>
      <c r="D635" s="24" t="s">
        <v>145</v>
      </c>
      <c r="E635" s="24">
        <v>2.0744398585792316</v>
      </c>
      <c r="F635" s="24">
        <v>3.2498113966208471</v>
      </c>
      <c r="G635" s="24">
        <v>2.2897271067485883</v>
      </c>
      <c r="H635" s="24">
        <v>2.2063627754850499</v>
      </c>
      <c r="I635" s="24">
        <v>2.2495162827525221</v>
      </c>
      <c r="J635" s="24">
        <v>3.1098024605639898</v>
      </c>
      <c r="K635" s="24">
        <v>2.1339078887296132</v>
      </c>
      <c r="L635" s="24">
        <v>2.0432706706157959</v>
      </c>
      <c r="M635" s="90">
        <v>2.1456739505229767</v>
      </c>
    </row>
    <row r="636" spans="1:13" x14ac:dyDescent="0.35">
      <c r="A636" s="23" t="str">
        <f>B555&amp;C601&amp;D636</f>
        <v>CONSUMO PER CAPITA (kg ó litros por individuo).T.Alimentos TOTAL INGESTABA SOLO/A</v>
      </c>
      <c r="B636" s="23">
        <v>0</v>
      </c>
      <c r="C636" s="23">
        <v>0</v>
      </c>
      <c r="D636" s="23" t="s">
        <v>146</v>
      </c>
      <c r="E636" s="56">
        <v>1.2369367063611922</v>
      </c>
      <c r="F636" s="56">
        <v>1.4095057023654038</v>
      </c>
      <c r="G636" s="56">
        <v>1.2014613909868972</v>
      </c>
      <c r="H636" s="56">
        <v>1.0735044993334826</v>
      </c>
      <c r="I636" s="56">
        <v>1.1094037149701506</v>
      </c>
      <c r="J636" s="56">
        <v>1.5053110566904646</v>
      </c>
      <c r="K636" s="56">
        <v>1.0109373725631896</v>
      </c>
      <c r="L636" s="56">
        <v>1.2153250442515473</v>
      </c>
      <c r="M636" s="90">
        <v>1.4043125775924352</v>
      </c>
    </row>
    <row r="637" spans="1:13" x14ac:dyDescent="0.35">
      <c r="A637" s="23" t="str">
        <f>B555&amp;C601&amp;D637</f>
        <v>CONSUMO PER CAPITA (kg ó litros por individuo).T.Alimentos TOTAL INGOTROS</v>
      </c>
      <c r="B637" s="23">
        <v>0</v>
      </c>
      <c r="C637" s="23">
        <v>0</v>
      </c>
      <c r="D637" s="24" t="s">
        <v>147</v>
      </c>
      <c r="E637" s="24">
        <v>4.5322575544627867E-2</v>
      </c>
      <c r="F637" s="24">
        <v>5.8033928397059752E-2</v>
      </c>
      <c r="G637" s="24">
        <v>2.96132894182141E-2</v>
      </c>
      <c r="H637" s="24">
        <v>2.0805609161020266E-2</v>
      </c>
      <c r="I637" s="24">
        <v>6.8796030600051211E-2</v>
      </c>
      <c r="J637" s="24">
        <v>5.4423557788400682E-2</v>
      </c>
      <c r="K637" s="24">
        <v>7.9163591020752988E-2</v>
      </c>
      <c r="L637" s="24">
        <v>7.6814680985586428E-2</v>
      </c>
      <c r="M637" s="90">
        <v>6.5942806103886129E-2</v>
      </c>
    </row>
    <row r="638" spans="1:13" x14ac:dyDescent="0.35">
      <c r="A638" s="23" t="str">
        <f>B555&amp;C601&amp;D638</f>
        <v>CONSUMO PER CAPITA (kg ó litros por individuo).T.Alimentos TOTAL INGESTAR TRABAJANDO</v>
      </c>
      <c r="B638" s="23">
        <v>0</v>
      </c>
      <c r="C638" s="23">
        <v>0</v>
      </c>
      <c r="D638" s="23" t="s">
        <v>148</v>
      </c>
      <c r="E638" s="56">
        <v>0.79382871462238369</v>
      </c>
      <c r="F638" s="56">
        <v>0.741658512048461</v>
      </c>
      <c r="G638" s="56">
        <v>0.71611407824357654</v>
      </c>
      <c r="H638" s="56">
        <v>0.71251971530675207</v>
      </c>
      <c r="I638" s="56">
        <v>0.80539962477161997</v>
      </c>
      <c r="J638" s="56">
        <v>0.82202394403747026</v>
      </c>
      <c r="K638" s="56">
        <v>0.65259668442058716</v>
      </c>
      <c r="L638" s="56">
        <v>0.6984587784001578</v>
      </c>
      <c r="M638" s="90">
        <v>0.68775928618702664</v>
      </c>
    </row>
    <row r="639" spans="1:13" x14ac:dyDescent="0.35">
      <c r="A639" s="23" t="str">
        <f>B555&amp;C601&amp;D639</f>
        <v>CONSUMO PER CAPITA (kg ó litros por individuo).T.Alimentos TOTAL INGCOMIDA DE NEGOCIOS</v>
      </c>
      <c r="B639" s="23">
        <v>0</v>
      </c>
      <c r="C639" s="23">
        <v>0</v>
      </c>
      <c r="D639" s="24" t="s">
        <v>149</v>
      </c>
      <c r="E639" s="24">
        <v>4.2158104793305805E-2</v>
      </c>
      <c r="F639" s="24">
        <v>3.9449114651055606E-2</v>
      </c>
      <c r="G639" s="24">
        <v>3.6556214419994723E-2</v>
      </c>
      <c r="H639" s="24">
        <v>2.0300904143680923E-2</v>
      </c>
      <c r="I639" s="24">
        <v>2.8553577890533019E-2</v>
      </c>
      <c r="J639" s="24">
        <v>5.7996121339958531E-2</v>
      </c>
      <c r="K639" s="24">
        <v>4.8795286594106639E-2</v>
      </c>
      <c r="L639" s="24">
        <v>1.8766763392838906E-2</v>
      </c>
      <c r="M639" s="90">
        <v>2.5849091501630533E-2</v>
      </c>
    </row>
    <row r="640" spans="1:13" x14ac:dyDescent="0.35">
      <c r="A640" s="23" t="str">
        <f>B555&amp;C601&amp;D640</f>
        <v>CONSUMO PER CAPITA (kg ó litros por individuo).T.Alimentos TOTAL INGPOR PLACER/RELAX</v>
      </c>
      <c r="B640" s="23">
        <v>0</v>
      </c>
      <c r="C640" s="23">
        <v>0</v>
      </c>
      <c r="D640" s="23" t="s">
        <v>150</v>
      </c>
      <c r="E640" s="56">
        <v>1.7255996374580864</v>
      </c>
      <c r="F640" s="56">
        <v>3.3126517178850898</v>
      </c>
      <c r="G640" s="56">
        <v>1.6373367603485052</v>
      </c>
      <c r="H640" s="56">
        <v>1.5349187077558895</v>
      </c>
      <c r="I640" s="56">
        <v>1.9201591581527024</v>
      </c>
      <c r="J640" s="56">
        <v>3.3190497857645811</v>
      </c>
      <c r="K640" s="56">
        <v>1.5769644836489114</v>
      </c>
      <c r="L640" s="56">
        <v>1.5223086586630326</v>
      </c>
      <c r="M640" s="90">
        <v>1.7652269050304534</v>
      </c>
    </row>
    <row r="641" spans="1:13" x14ac:dyDescent="0.35">
      <c r="A641" s="23" t="str">
        <f>B555&amp;C601&amp;D641</f>
        <v>CONSUMO PER CAPITA (kg ó litros por individuo).T.Alimentos TOTAL INGTENER HAMBRE/SIN PLANIFICAR</v>
      </c>
      <c r="B641" s="23">
        <v>0</v>
      </c>
      <c r="C641" s="23">
        <v>0</v>
      </c>
      <c r="D641" s="24" t="s">
        <v>151</v>
      </c>
      <c r="E641" s="24">
        <v>3.0095539577784396</v>
      </c>
      <c r="F641" s="24">
        <v>4.4103500994541545</v>
      </c>
      <c r="G641" s="24">
        <v>3.2836455837740859</v>
      </c>
      <c r="H641" s="24">
        <v>3.1967627128771419</v>
      </c>
      <c r="I641" s="24">
        <v>3.1907193834350314</v>
      </c>
      <c r="J641" s="24">
        <v>4.1633415315501985</v>
      </c>
      <c r="K641" s="24">
        <v>3.1321268847139927</v>
      </c>
      <c r="L641" s="24">
        <v>2.7779802275260193</v>
      </c>
      <c r="M641" s="90">
        <v>3.0465853527941342</v>
      </c>
    </row>
    <row r="642" spans="1:13" x14ac:dyDescent="0.35">
      <c r="A642" s="23" t="str">
        <f>B555&amp;C601&amp;D642</f>
        <v>CONSUMO PER CAPITA (kg ó litros por individuo).T.Alimentos TOTAL INGESTAR DE COMPRAS</v>
      </c>
      <c r="B642" s="23">
        <v>0</v>
      </c>
      <c r="C642" s="23">
        <v>0</v>
      </c>
      <c r="D642" s="23" t="s">
        <v>152</v>
      </c>
      <c r="E642" s="56">
        <v>0.3227746204233371</v>
      </c>
      <c r="F642" s="56">
        <v>0.56189216634890204</v>
      </c>
      <c r="G642" s="56">
        <v>0.39312559412658554</v>
      </c>
      <c r="H642" s="56">
        <v>0.34380136262430266</v>
      </c>
      <c r="I642" s="56">
        <v>0.35595076632832184</v>
      </c>
      <c r="J642" s="56">
        <v>0.49858213174089311</v>
      </c>
      <c r="K642" s="56">
        <v>0.38302476604616753</v>
      </c>
      <c r="L642" s="56">
        <v>0.44889345369621181</v>
      </c>
      <c r="M642" s="90">
        <v>0.26600035034493291</v>
      </c>
    </row>
    <row r="643" spans="1:13" x14ac:dyDescent="0.35">
      <c r="A643" s="23" t="str">
        <f>B555&amp;C601&amp;D643</f>
        <v>CONSUMO PER CAPITA (kg ó litros por individuo).T.Alimentos TOTAL INGNO COCINAR EN CASA</v>
      </c>
      <c r="B643" s="23">
        <v>0</v>
      </c>
      <c r="C643" s="23">
        <v>0</v>
      </c>
      <c r="D643" s="24" t="s">
        <v>153</v>
      </c>
      <c r="E643" s="24">
        <v>1.3631305744281141</v>
      </c>
      <c r="F643" s="24">
        <v>1.8656088565565605</v>
      </c>
      <c r="G643" s="24">
        <v>1.3702323973037758</v>
      </c>
      <c r="H643" s="24">
        <v>1.2953975058248655</v>
      </c>
      <c r="I643" s="24">
        <v>1.2589250412335615</v>
      </c>
      <c r="J643" s="24">
        <v>1.4749895206216761</v>
      </c>
      <c r="K643" s="24">
        <v>1.1906836125962992</v>
      </c>
      <c r="L643" s="24">
        <v>1.0471364237152108</v>
      </c>
      <c r="M643" s="90">
        <v>1.2433541664649872</v>
      </c>
    </row>
    <row r="644" spans="1:13" x14ac:dyDescent="0.35">
      <c r="A644" s="23" t="str">
        <f>B555&amp;C601&amp;D644</f>
        <v>CONSUMO PER CAPITA (kg ó litros por individuo).T.Alimentos TOTAL INGCELEBRACION/FIESTA/SALIR TOMAR</v>
      </c>
      <c r="B644" s="23">
        <v>0</v>
      </c>
      <c r="C644" s="23">
        <v>0</v>
      </c>
      <c r="D644" s="23" t="s">
        <v>154</v>
      </c>
      <c r="E644" s="56">
        <v>2.3041481787726799</v>
      </c>
      <c r="F644" s="56">
        <v>3.4040319556988297</v>
      </c>
      <c r="G644" s="56">
        <v>2.4183948951140439</v>
      </c>
      <c r="H644" s="56">
        <v>2.1166235109231151</v>
      </c>
      <c r="I644" s="56">
        <v>2.6313353305669365</v>
      </c>
      <c r="J644" s="56">
        <v>3.544989742993399</v>
      </c>
      <c r="K644" s="56">
        <v>2.7441492314709155</v>
      </c>
      <c r="L644" s="56">
        <v>2.6179991647591474</v>
      </c>
      <c r="M644" s="90">
        <v>2.6728353332222814</v>
      </c>
    </row>
    <row r="645" spans="1:13" x14ac:dyDescent="0.35">
      <c r="A645" s="23" t="str">
        <f>B555&amp;C601&amp;D645</f>
        <v>CONSUMO PER CAPITA (kg ó litros por individuo).T.Alimentos TOTAL INGVIENDO DEPORTES</v>
      </c>
      <c r="B645" s="23">
        <v>0</v>
      </c>
      <c r="C645" s="23">
        <v>0</v>
      </c>
      <c r="D645" s="24" t="s">
        <v>155</v>
      </c>
      <c r="E645" s="24">
        <v>7.3649681895280858E-2</v>
      </c>
      <c r="F645" s="24">
        <v>9.8514889822551188E-2</v>
      </c>
      <c r="G645" s="24">
        <v>9.0790472231065927E-2</v>
      </c>
      <c r="H645" s="24">
        <v>0.11062455829120885</v>
      </c>
      <c r="I645" s="24">
        <v>0.13503924976085796</v>
      </c>
      <c r="J645" s="24">
        <v>0.11067740337473682</v>
      </c>
      <c r="K645" s="24">
        <v>0.17300365542936688</v>
      </c>
      <c r="L645" s="24">
        <v>0.11759356062820774</v>
      </c>
      <c r="M645" s="90">
        <v>7.8084427577748444E-2</v>
      </c>
    </row>
    <row r="646" spans="1:13" x14ac:dyDescent="0.35">
      <c r="A646" s="23" t="str">
        <f>B555&amp;C601&amp;D646</f>
        <v>CONSUMO PER CAPITA (kg ó litros por individuo).T.Alimentos TOTAL INGOTROS MOTIVOS</v>
      </c>
      <c r="B646" s="23">
        <v>0</v>
      </c>
      <c r="C646" s="23">
        <v>0</v>
      </c>
      <c r="D646" s="23" t="s">
        <v>156</v>
      </c>
      <c r="E646" s="56">
        <v>0.49201079408292986</v>
      </c>
      <c r="F646" s="56">
        <v>0.81407332374677066</v>
      </c>
      <c r="G646" s="56">
        <v>0.54685158936873368</v>
      </c>
      <c r="H646" s="56">
        <v>0.49600273302319475</v>
      </c>
      <c r="I646" s="56">
        <v>0.65761208670584892</v>
      </c>
      <c r="J646" s="56">
        <v>0.86364732644798969</v>
      </c>
      <c r="K646" s="56">
        <v>0.59977666860464396</v>
      </c>
      <c r="L646" s="56">
        <v>0.60097998891138005</v>
      </c>
      <c r="M646" s="90">
        <v>0.58526762397068988</v>
      </c>
    </row>
    <row r="647" spans="1:13" x14ac:dyDescent="0.35">
      <c r="A647" s="23" t="str">
        <f>B555&amp;C647&amp;D647</f>
        <v>CONSUMO PER CAPITA (kg ó litros por individuo)Total BebidasT.ESPAÑA</v>
      </c>
      <c r="B647" s="23">
        <v>0</v>
      </c>
      <c r="C647" s="23" t="s">
        <v>56</v>
      </c>
      <c r="D647" s="24" t="s">
        <v>49</v>
      </c>
      <c r="E647" s="24">
        <v>13.823852838932506</v>
      </c>
      <c r="F647" s="24">
        <v>24.559960011178102</v>
      </c>
      <c r="G647" s="24">
        <v>14.489795398014058</v>
      </c>
      <c r="H647" s="24">
        <v>12.994750034194061</v>
      </c>
      <c r="I647" s="24">
        <v>15.652370750466709</v>
      </c>
      <c r="J647" s="24">
        <v>24.205579840346804</v>
      </c>
      <c r="K647" s="24">
        <v>14.321074716790218</v>
      </c>
      <c r="L647" s="24">
        <v>13.08661655129813</v>
      </c>
      <c r="M647" s="90">
        <v>14.922425649335956</v>
      </c>
    </row>
    <row r="648" spans="1:13" x14ac:dyDescent="0.35">
      <c r="A648" s="23" t="str">
        <f>B555&amp;C647&amp;D648</f>
        <v>CONSUMO PER CAPITA (kg ó litros por individuo)Total BebidasHiper+Super+Discount+G.A</v>
      </c>
      <c r="B648" s="23">
        <v>0</v>
      </c>
      <c r="C648" s="23">
        <v>0</v>
      </c>
      <c r="D648" s="23" t="s">
        <v>112</v>
      </c>
      <c r="E648" s="56">
        <v>1.3700666315959249</v>
      </c>
      <c r="F648" s="56">
        <v>2.6557337417174764</v>
      </c>
      <c r="G648" s="56">
        <v>1.4895508452336228</v>
      </c>
      <c r="H648" s="56">
        <v>1.1953158713183138</v>
      </c>
      <c r="I648" s="56">
        <v>1.5713075697095085</v>
      </c>
      <c r="J648" s="56">
        <v>2.7673436593727594</v>
      </c>
      <c r="K648" s="56">
        <v>1.5100922473283382</v>
      </c>
      <c r="L648" s="56">
        <v>1.2896493461907712</v>
      </c>
      <c r="M648" s="90">
        <v>1.5533075520332362</v>
      </c>
    </row>
    <row r="649" spans="1:13" x14ac:dyDescent="0.35">
      <c r="A649" s="23" t="str">
        <f>B555&amp;C647&amp;D649</f>
        <v>CONSUMO PER CAPITA (kg ó litros por individuo)Total BebidasRestaurantes</v>
      </c>
      <c r="B649" s="23">
        <v>0</v>
      </c>
      <c r="C649" s="23">
        <v>0</v>
      </c>
      <c r="D649" s="24" t="s">
        <v>113</v>
      </c>
      <c r="E649" s="24">
        <v>2.2058744135954331</v>
      </c>
      <c r="F649" s="24">
        <v>4.211231571070055</v>
      </c>
      <c r="G649" s="24">
        <v>2.642108482407882</v>
      </c>
      <c r="H649" s="24">
        <v>2.2069133419198299</v>
      </c>
      <c r="I649" s="24">
        <v>2.6991186139586256</v>
      </c>
      <c r="J649" s="24">
        <v>3.7937280906645103</v>
      </c>
      <c r="K649" s="24">
        <v>2.4171198272541328</v>
      </c>
      <c r="L649" s="24">
        <v>2.1896396653393357</v>
      </c>
      <c r="M649" s="90">
        <v>2.4937589495134507</v>
      </c>
    </row>
    <row r="650" spans="1:13" x14ac:dyDescent="0.35">
      <c r="A650" s="23" t="str">
        <f>B555&amp;C647&amp;D650</f>
        <v>CONSUMO PER CAPITA (kg ó litros por individuo)Total BebidasRestaurantes Fast Food</v>
      </c>
      <c r="B650" s="23">
        <v>0</v>
      </c>
      <c r="C650" s="23">
        <v>0</v>
      </c>
      <c r="D650" s="23" t="s">
        <v>114</v>
      </c>
      <c r="E650" s="56">
        <v>0.71784589817143885</v>
      </c>
      <c r="F650" s="56">
        <v>1.1217170592062757</v>
      </c>
      <c r="G650" s="56">
        <v>0.76503088546082798</v>
      </c>
      <c r="H650" s="56">
        <v>0.76676411794672261</v>
      </c>
      <c r="I650" s="56">
        <v>0.81008283401666936</v>
      </c>
      <c r="J650" s="56">
        <v>1.196363230998168</v>
      </c>
      <c r="K650" s="56">
        <v>0.82169924202219202</v>
      </c>
      <c r="L650" s="56">
        <v>0.72900389047135705</v>
      </c>
      <c r="M650" s="90">
        <v>0.72675505333252011</v>
      </c>
    </row>
    <row r="651" spans="1:13" x14ac:dyDescent="0.35">
      <c r="A651" s="23" t="str">
        <f>B555&amp;C647&amp;D651</f>
        <v>CONSUMO PER CAPITA (kg ó litros por individuo)Total BebidasBares/Cafeterias/Cervecerias</v>
      </c>
      <c r="B651" s="23">
        <v>0</v>
      </c>
      <c r="C651" s="23">
        <v>0</v>
      </c>
      <c r="D651" s="24" t="s">
        <v>115</v>
      </c>
      <c r="E651" s="24">
        <v>7.1640993751138096</v>
      </c>
      <c r="F651" s="24">
        <v>11.819777215848806</v>
      </c>
      <c r="G651" s="24">
        <v>7.4011831796684007</v>
      </c>
      <c r="H651" s="24">
        <v>6.7694483303342237</v>
      </c>
      <c r="I651" s="24">
        <v>8.0341054666902352</v>
      </c>
      <c r="J651" s="24">
        <v>11.757666665855053</v>
      </c>
      <c r="K651" s="24">
        <v>7.4064052774072389</v>
      </c>
      <c r="L651" s="24">
        <v>6.930050881142015</v>
      </c>
      <c r="M651" s="90">
        <v>7.7074728793880016</v>
      </c>
    </row>
    <row r="652" spans="1:13" x14ac:dyDescent="0.35">
      <c r="A652" s="23" t="str">
        <f>B555&amp;C647&amp;D652</f>
        <v>CONSUMO PER CAPITA (kg ó litros por individuo)Total BebidasPanaderias/Pastelerias</v>
      </c>
      <c r="B652" s="23">
        <v>0</v>
      </c>
      <c r="C652" s="23">
        <v>0</v>
      </c>
      <c r="D652" s="23" t="s">
        <v>116</v>
      </c>
      <c r="E652" s="56">
        <v>0.17884572299370449</v>
      </c>
      <c r="F652" s="56">
        <v>0.22520600145632752</v>
      </c>
      <c r="G652" s="56">
        <v>0.13635890735317238</v>
      </c>
      <c r="H652" s="56">
        <v>0.1419786841670817</v>
      </c>
      <c r="I652" s="56">
        <v>0.13357496837361346</v>
      </c>
      <c r="J652" s="56">
        <v>0.21866553096368083</v>
      </c>
      <c r="K652" s="56">
        <v>0.13190629300565757</v>
      </c>
      <c r="L652" s="56">
        <v>0.1490941461386126</v>
      </c>
      <c r="M652" s="90">
        <v>0.15374247141940428</v>
      </c>
    </row>
    <row r="653" spans="1:13" x14ac:dyDescent="0.35">
      <c r="A653" s="23" t="str">
        <f>B555&amp;C647&amp;D653</f>
        <v>CONSUMO PER CAPITA (kg ó litros por individuo)Total BebidasTda.Alimentacion/Delicatesen</v>
      </c>
      <c r="B653" s="23">
        <v>0</v>
      </c>
      <c r="C653" s="23">
        <v>0</v>
      </c>
      <c r="D653" s="24" t="s">
        <v>117</v>
      </c>
      <c r="E653" s="24">
        <v>0.39118412448159889</v>
      </c>
      <c r="F653" s="24">
        <v>0.74206512439090899</v>
      </c>
      <c r="G653" s="24">
        <v>0.3965606597526678</v>
      </c>
      <c r="H653" s="24">
        <v>0.29071689933540956</v>
      </c>
      <c r="I653" s="24">
        <v>0.31766791445751036</v>
      </c>
      <c r="J653" s="24">
        <v>0.65023845962337856</v>
      </c>
      <c r="K653" s="24">
        <v>0.2821647025866923</v>
      </c>
      <c r="L653" s="24">
        <v>0.2469517600552962</v>
      </c>
      <c r="M653" s="90">
        <v>0.3036151334979435</v>
      </c>
    </row>
    <row r="654" spans="1:13" x14ac:dyDescent="0.35">
      <c r="A654" s="23" t="str">
        <f>B555&amp;C647&amp;D654</f>
        <v>CONSUMO PER CAPITA (kg ó litros por individuo)Total BebidasCanal Conveniencia/24h</v>
      </c>
      <c r="B654" s="23">
        <v>0</v>
      </c>
      <c r="C654" s="23">
        <v>0</v>
      </c>
      <c r="D654" s="23" t="s">
        <v>118</v>
      </c>
      <c r="E654" s="56">
        <v>0.28590352587707202</v>
      </c>
      <c r="F654" s="56">
        <v>0.44521225822141286</v>
      </c>
      <c r="G654" s="56">
        <v>0.25557266984593724</v>
      </c>
      <c r="H654" s="56">
        <v>0.24370588746796629</v>
      </c>
      <c r="I654" s="56">
        <v>0.23733711456119763</v>
      </c>
      <c r="J654" s="56">
        <v>0.36122683211556306</v>
      </c>
      <c r="K654" s="56">
        <v>0.24687926854113124</v>
      </c>
      <c r="L654" s="56">
        <v>0.20173705803368461</v>
      </c>
      <c r="M654" s="90">
        <v>0.2208044593116707</v>
      </c>
    </row>
    <row r="655" spans="1:13" x14ac:dyDescent="0.35">
      <c r="A655" s="23" t="str">
        <f>B555&amp;C647&amp;D655</f>
        <v>CONSUMO PER CAPITA (kg ó litros por individuo)Total BebidasHoteles</v>
      </c>
      <c r="B655" s="23">
        <v>0</v>
      </c>
      <c r="C655" s="23">
        <v>0</v>
      </c>
      <c r="D655" s="24" t="s">
        <v>119</v>
      </c>
      <c r="E655" s="24">
        <v>5.7722980892943976E-2</v>
      </c>
      <c r="F655" s="24">
        <v>0.28012461350664519</v>
      </c>
      <c r="G655" s="24">
        <v>8.5913938552246202E-2</v>
      </c>
      <c r="H655" s="24">
        <v>4.8232363506291925E-2</v>
      </c>
      <c r="I655" s="24">
        <v>0.1191896811118013</v>
      </c>
      <c r="J655" s="24">
        <v>0.24837318480540446</v>
      </c>
      <c r="K655" s="24">
        <v>7.9488914028972388E-2</v>
      </c>
      <c r="L655" s="24">
        <v>7.1326612595516065E-2</v>
      </c>
      <c r="M655" s="90">
        <v>8.6153514127028569E-2</v>
      </c>
    </row>
    <row r="656" spans="1:13" x14ac:dyDescent="0.35">
      <c r="A656" s="23" t="str">
        <f>B555&amp;C647&amp;D656</f>
        <v>CONSUMO PER CAPITA (kg ó litros por individuo)Total BebidasEstaciones de servicio</v>
      </c>
      <c r="B656" s="23">
        <v>0</v>
      </c>
      <c r="C656" s="23">
        <v>0</v>
      </c>
      <c r="D656" s="23" t="s">
        <v>120</v>
      </c>
      <c r="E656" s="56">
        <v>0.26862172112075677</v>
      </c>
      <c r="F656" s="56">
        <v>0.52006278149984186</v>
      </c>
      <c r="G656" s="56">
        <v>0.23965498575293029</v>
      </c>
      <c r="H656" s="56">
        <v>0.20647465588516362</v>
      </c>
      <c r="I656" s="56">
        <v>0.2774347515508338</v>
      </c>
      <c r="J656" s="56">
        <v>0.50632425841869411</v>
      </c>
      <c r="K656" s="56">
        <v>0.24743768113103495</v>
      </c>
      <c r="L656" s="56">
        <v>0.2289488502956348</v>
      </c>
      <c r="M656" s="90">
        <v>0.28025973894186768</v>
      </c>
    </row>
    <row r="657" spans="1:13" x14ac:dyDescent="0.35">
      <c r="A657" s="23" t="str">
        <f>B555&amp;C647&amp;D657</f>
        <v>CONSUMO PER CAPITA (kg ó litros por individuo)Total BebidasMaquinas dispensadoras</v>
      </c>
      <c r="B657" s="23">
        <v>0</v>
      </c>
      <c r="C657" s="23">
        <v>0</v>
      </c>
      <c r="D657" s="24" t="s">
        <v>121</v>
      </c>
      <c r="E657" s="24">
        <v>0.38439194553374406</v>
      </c>
      <c r="F657" s="24">
        <v>0.51851011855751417</v>
      </c>
      <c r="G657" s="24">
        <v>0.31252454724393275</v>
      </c>
      <c r="H657" s="24">
        <v>0.33646692140153062</v>
      </c>
      <c r="I657" s="24">
        <v>0.37358192010750435</v>
      </c>
      <c r="J657" s="24">
        <v>0.52698826604424798</v>
      </c>
      <c r="K657" s="24">
        <v>0.34670228704616618</v>
      </c>
      <c r="L657" s="24">
        <v>0.38057252290506671</v>
      </c>
      <c r="M657" s="90">
        <v>0.38512659974248409</v>
      </c>
    </row>
    <row r="658" spans="1:13" x14ac:dyDescent="0.35">
      <c r="A658" s="23" t="str">
        <f>B555&amp;C647&amp;D658</f>
        <v>CONSUMO PER CAPITA (kg ó litros por individuo)Total BebidasServicio en la empresa</v>
      </c>
      <c r="B658" s="23">
        <v>0</v>
      </c>
      <c r="C658" s="23">
        <v>0</v>
      </c>
      <c r="D658" s="23" t="s">
        <v>122</v>
      </c>
      <c r="E658" s="56">
        <v>0.25113518092313697</v>
      </c>
      <c r="F658" s="56">
        <v>0.38593886110916087</v>
      </c>
      <c r="G658" s="56">
        <v>0.28450346464050991</v>
      </c>
      <c r="H658" s="56">
        <v>0.29340740216242223</v>
      </c>
      <c r="I658" s="56">
        <v>0.2768582386364819</v>
      </c>
      <c r="J658" s="56">
        <v>0.2978642440968135</v>
      </c>
      <c r="K658" s="56">
        <v>0.22592604401381849</v>
      </c>
      <c r="L658" s="56">
        <v>0.19106948847148247</v>
      </c>
      <c r="M658" s="90">
        <v>0.22685511578619375</v>
      </c>
    </row>
    <row r="659" spans="1:13" x14ac:dyDescent="0.35">
      <c r="A659" s="23" t="str">
        <f>B555&amp;C647&amp;D659</f>
        <v>CONSUMO PER CAPITA (kg ó litros por individuo)Total BebidasResto de canales</v>
      </c>
      <c r="B659" s="23">
        <v>0</v>
      </c>
      <c r="C659" s="23">
        <v>0</v>
      </c>
      <c r="D659" s="24" t="s">
        <v>123</v>
      </c>
      <c r="E659" s="24">
        <v>0.54816087323799034</v>
      </c>
      <c r="F659" s="24">
        <v>1.6343754346614465</v>
      </c>
      <c r="G659" s="24">
        <v>0.48083432955723132</v>
      </c>
      <c r="H659" s="24">
        <v>0.49532458687519426</v>
      </c>
      <c r="I659" s="24">
        <v>0.80211189239164082</v>
      </c>
      <c r="J659" s="24">
        <v>1.8807992620742708</v>
      </c>
      <c r="K659" s="24">
        <v>0.60525453225720638</v>
      </c>
      <c r="L659" s="24">
        <v>0.47856944182349193</v>
      </c>
      <c r="M659" s="90">
        <v>0.78457518198565179</v>
      </c>
    </row>
    <row r="660" spans="1:13" x14ac:dyDescent="0.35">
      <c r="A660" s="23" t="str">
        <f>B555&amp;C647&amp;D660</f>
        <v>CONSUMO PER CAPITA (kg ó litros por individuo)Total BebidasEN LA CALLE</v>
      </c>
      <c r="B660" s="23">
        <v>0</v>
      </c>
      <c r="C660" s="23">
        <v>0</v>
      </c>
      <c r="D660" s="23" t="s">
        <v>124</v>
      </c>
      <c r="E660" s="56">
        <v>1.046813858279745</v>
      </c>
      <c r="F660" s="56">
        <v>1.7289939129906069</v>
      </c>
      <c r="G660" s="56">
        <v>0.5892425888577506</v>
      </c>
      <c r="H660" s="56">
        <v>0.54142792698502207</v>
      </c>
      <c r="I660" s="56">
        <v>0.89998533041160722</v>
      </c>
      <c r="J660" s="56">
        <v>1.6751125700182947</v>
      </c>
      <c r="K660" s="56">
        <v>0.54366555080250922</v>
      </c>
      <c r="L660" s="56">
        <v>0.51884989180905283</v>
      </c>
      <c r="M660" s="90">
        <v>0.70644877927178085</v>
      </c>
    </row>
    <row r="661" spans="1:13" x14ac:dyDescent="0.35">
      <c r="A661" s="23" t="str">
        <f>B555&amp;C647&amp;D661</f>
        <v>CONSUMO PER CAPITA (kg ó litros por individuo)Total BebidasEN CASA DE OTROS</v>
      </c>
      <c r="B661" s="23">
        <v>0</v>
      </c>
      <c r="C661" s="23">
        <v>0</v>
      </c>
      <c r="D661" s="24" t="s">
        <v>125</v>
      </c>
      <c r="E661" s="24">
        <v>0.62611256409859284</v>
      </c>
      <c r="F661" s="24">
        <v>1.1128038339461566</v>
      </c>
      <c r="G661" s="24">
        <v>0.88578592566143588</v>
      </c>
      <c r="H661" s="24">
        <v>0.47448940283559077</v>
      </c>
      <c r="I661" s="24">
        <v>0.57107356379341578</v>
      </c>
      <c r="J661" s="24">
        <v>1.1461227642667549</v>
      </c>
      <c r="K661" s="24">
        <v>0.82632420228028602</v>
      </c>
      <c r="L661" s="24">
        <v>0.51775897853195485</v>
      </c>
      <c r="M661" s="90">
        <v>0.63834489226611579</v>
      </c>
    </row>
    <row r="662" spans="1:13" x14ac:dyDescent="0.35">
      <c r="A662" s="23" t="str">
        <f>B555&amp;C647&amp;D662</f>
        <v>CONSUMO PER CAPITA (kg ó litros por individuo)Total BebidasEN EL ESTABLECIMIENTO</v>
      </c>
      <c r="B662" s="23">
        <v>0</v>
      </c>
      <c r="C662" s="23">
        <v>0</v>
      </c>
      <c r="D662" s="23" t="s">
        <v>126</v>
      </c>
      <c r="E662" s="56">
        <v>9.9643276451743557</v>
      </c>
      <c r="F662" s="56">
        <v>18.530817103109808</v>
      </c>
      <c r="G662" s="56">
        <v>11.087913089802262</v>
      </c>
      <c r="H662" s="56">
        <v>9.9480272287654206</v>
      </c>
      <c r="I662" s="56">
        <v>11.945415367710629</v>
      </c>
      <c r="J662" s="56">
        <v>18.04728512552397</v>
      </c>
      <c r="K662" s="56">
        <v>11.022015232348242</v>
      </c>
      <c r="L662" s="56">
        <v>10.172111458085958</v>
      </c>
      <c r="M662" s="90">
        <v>11.56009844698492</v>
      </c>
    </row>
    <row r="663" spans="1:13" x14ac:dyDescent="0.35">
      <c r="A663" s="23" t="str">
        <f>B555&amp;C647&amp;D663</f>
        <v>CONSUMO PER CAPITA (kg ó litros por individuo)Total BebidasEN EL TRABAJO</v>
      </c>
      <c r="B663" s="23">
        <v>0</v>
      </c>
      <c r="C663" s="23">
        <v>0</v>
      </c>
      <c r="D663" s="24" t="s">
        <v>127</v>
      </c>
      <c r="E663" s="24">
        <v>1.2691033311737905</v>
      </c>
      <c r="F663" s="24">
        <v>1.8534017845028463</v>
      </c>
      <c r="G663" s="24">
        <v>1.1474151389720304</v>
      </c>
      <c r="H663" s="24">
        <v>1.1754965186619812</v>
      </c>
      <c r="I663" s="24">
        <v>1.350436173355023</v>
      </c>
      <c r="J663" s="24">
        <v>1.8444603779717186</v>
      </c>
      <c r="K663" s="24">
        <v>1.1776551545592782</v>
      </c>
      <c r="L663" s="24">
        <v>1.1895966854052655</v>
      </c>
      <c r="M663" s="90">
        <v>1.1944119002506242</v>
      </c>
    </row>
    <row r="664" spans="1:13" x14ac:dyDescent="0.35">
      <c r="A664" s="23" t="str">
        <f>B555&amp;C647&amp;D664</f>
        <v>CONSUMO PER CAPITA (kg ó litros por individuo)Total BebidasEN COLEGIO/INSTITUTO/UNIV.</v>
      </c>
      <c r="B664" s="23">
        <v>0</v>
      </c>
      <c r="C664" s="23">
        <v>0</v>
      </c>
      <c r="D664" s="23" t="s">
        <v>128</v>
      </c>
      <c r="E664" s="56">
        <v>2.110227369229568E-2</v>
      </c>
      <c r="F664" s="56">
        <v>3.5989863818326147E-2</v>
      </c>
      <c r="G664" s="56">
        <v>2.7549328723375233E-2</v>
      </c>
      <c r="H664" s="56">
        <v>9.2129373256086902E-2</v>
      </c>
      <c r="I664" s="56">
        <v>7.7637808119170051E-2</v>
      </c>
      <c r="J664" s="56">
        <v>5.0656967745802396E-2</v>
      </c>
      <c r="K664" s="56">
        <v>3.4996526651793508E-2</v>
      </c>
      <c r="L664" s="56">
        <v>1.9877233573043145E-2</v>
      </c>
      <c r="M664" s="90">
        <v>2.7921788563717971E-2</v>
      </c>
    </row>
    <row r="665" spans="1:13" x14ac:dyDescent="0.35">
      <c r="A665" s="23" t="str">
        <f>B555&amp;C647&amp;D665</f>
        <v>CONSUMO PER CAPITA (kg ó litros por individuo)Total BebidasEN MI CASA</v>
      </c>
      <c r="B665" s="23">
        <v>0</v>
      </c>
      <c r="C665" s="23">
        <v>0</v>
      </c>
      <c r="D665" s="24" t="s">
        <v>129</v>
      </c>
      <c r="E665" s="24">
        <v>0.53953518428203806</v>
      </c>
      <c r="F665" s="24">
        <v>0.65942925046254863</v>
      </c>
      <c r="G665" s="24">
        <v>0.45788081495040095</v>
      </c>
      <c r="H665" s="24">
        <v>0.43516413713073743</v>
      </c>
      <c r="I665" s="24">
        <v>0.35398735540031101</v>
      </c>
      <c r="J665" s="24">
        <v>0.48307464783303128</v>
      </c>
      <c r="K665" s="24">
        <v>0.37976673547861772</v>
      </c>
      <c r="L665" s="24">
        <v>0.33505826402733579</v>
      </c>
      <c r="M665" s="90">
        <v>0.39769288267844405</v>
      </c>
    </row>
    <row r="666" spans="1:13" x14ac:dyDescent="0.35">
      <c r="A666" s="23" t="str">
        <f>B555&amp;C647&amp;D666</f>
        <v>CONSUMO PER CAPITA (kg ó litros por individuo)Total BebidasEN M.TRANSP.(AVION,TREN,AUTOC,E</v>
      </c>
      <c r="B666" s="23">
        <v>0</v>
      </c>
      <c r="C666" s="23">
        <v>0</v>
      </c>
      <c r="D666" s="23" t="s">
        <v>130</v>
      </c>
      <c r="E666" s="56">
        <v>6.4264112489484881E-2</v>
      </c>
      <c r="F666" s="56">
        <v>0.14960068973050072</v>
      </c>
      <c r="G666" s="56">
        <v>4.6626037677292557E-2</v>
      </c>
      <c r="H666" s="56">
        <v>4.7511725076923868E-2</v>
      </c>
      <c r="I666" s="56">
        <v>3.6494201321891372E-2</v>
      </c>
      <c r="J666" s="56">
        <v>8.9255616880582436E-2</v>
      </c>
      <c r="K666" s="56">
        <v>4.3212258050768705E-2</v>
      </c>
      <c r="L666" s="56">
        <v>1.9617139541259394E-2</v>
      </c>
      <c r="M666" s="90">
        <v>7.8506733536813644E-3</v>
      </c>
    </row>
    <row r="667" spans="1:13" x14ac:dyDescent="0.35">
      <c r="A667" s="23" t="str">
        <f>B555&amp;C647&amp;D667</f>
        <v>CONSUMO PER CAPITA (kg ó litros por individuo)Total BebidasEN OTRO LUGAR</v>
      </c>
      <c r="B667" s="23">
        <v>0</v>
      </c>
      <c r="C667" s="23">
        <v>0</v>
      </c>
      <c r="D667" s="24" t="s">
        <v>131</v>
      </c>
      <c r="E667" s="24">
        <v>0.29259415409496642</v>
      </c>
      <c r="F667" s="24">
        <v>0.48892025295021507</v>
      </c>
      <c r="G667" s="24">
        <v>0.24738353678969879</v>
      </c>
      <c r="H667" s="24">
        <v>0.28050206445162462</v>
      </c>
      <c r="I667" s="24">
        <v>0.41733926310821717</v>
      </c>
      <c r="J667" s="24">
        <v>0.86961374680753767</v>
      </c>
      <c r="K667" s="24">
        <v>0.29344106009457405</v>
      </c>
      <c r="L667" s="24">
        <v>0.31374639506743784</v>
      </c>
      <c r="M667" s="90">
        <v>0.38965751671536647</v>
      </c>
    </row>
    <row r="668" spans="1:13" x14ac:dyDescent="0.35">
      <c r="A668" s="23" t="str">
        <f>B555&amp;C647&amp;D668</f>
        <v>CONSUMO PER CAPITA (kg ó litros por individuo)Total BebidasDESAYUNO</v>
      </c>
      <c r="B668" s="23">
        <v>0</v>
      </c>
      <c r="C668" s="23">
        <v>0</v>
      </c>
      <c r="D668" s="23" t="s">
        <v>132</v>
      </c>
      <c r="E668" s="56">
        <v>1.7281368394800092</v>
      </c>
      <c r="F668" s="56">
        <v>2.7984907450373306</v>
      </c>
      <c r="G668" s="56">
        <v>1.935420355640262</v>
      </c>
      <c r="H668" s="56">
        <v>1.8679200656647836</v>
      </c>
      <c r="I668" s="56">
        <v>1.8565772602735979</v>
      </c>
      <c r="J668" s="56">
        <v>2.7855977342278644</v>
      </c>
      <c r="K668" s="56">
        <v>1.9280423230278843</v>
      </c>
      <c r="L668" s="56">
        <v>1.9439364962386336</v>
      </c>
      <c r="M668" s="90">
        <v>1.9725957033651191</v>
      </c>
    </row>
    <row r="669" spans="1:13" x14ac:dyDescent="0.35">
      <c r="A669" s="23" t="str">
        <f>B555&amp;C647&amp;D669</f>
        <v>CONSUMO PER CAPITA (kg ó litros por individuo)Total BebidasAPERITIVO/ANTES DE COMER</v>
      </c>
      <c r="B669" s="23">
        <v>0</v>
      </c>
      <c r="C669" s="23">
        <v>0</v>
      </c>
      <c r="D669" s="24" t="s">
        <v>133</v>
      </c>
      <c r="E669" s="24">
        <v>2.6714632651915116</v>
      </c>
      <c r="F669" s="24">
        <v>4.0401569418897063</v>
      </c>
      <c r="G669" s="24">
        <v>2.4729479138803407</v>
      </c>
      <c r="H669" s="24">
        <v>2.2309107907837338</v>
      </c>
      <c r="I669" s="24">
        <v>2.6526079110786003</v>
      </c>
      <c r="J669" s="24">
        <v>3.7369390274713239</v>
      </c>
      <c r="K669" s="24">
        <v>2.3308695570347568</v>
      </c>
      <c r="L669" s="24">
        <v>2.1048220544899441</v>
      </c>
      <c r="M669" s="90">
        <v>2.3679873114756633</v>
      </c>
    </row>
    <row r="670" spans="1:13" x14ac:dyDescent="0.35">
      <c r="A670" s="23" t="str">
        <f>B555&amp;C647&amp;D670</f>
        <v>CONSUMO PER CAPITA (kg ó litros por individuo)Total BebidasCOMIDA</v>
      </c>
      <c r="B670" s="23">
        <v>0</v>
      </c>
      <c r="C670" s="23">
        <v>0</v>
      </c>
      <c r="D670" s="23" t="s">
        <v>134</v>
      </c>
      <c r="E670" s="56">
        <v>3.9672126182066907</v>
      </c>
      <c r="F670" s="56">
        <v>6.4473320264054301</v>
      </c>
      <c r="G670" s="56">
        <v>4.2215149788896875</v>
      </c>
      <c r="H670" s="56">
        <v>3.802929977581158</v>
      </c>
      <c r="I670" s="56">
        <v>4.4166854729117553</v>
      </c>
      <c r="J670" s="56">
        <v>5.8955237556362388</v>
      </c>
      <c r="K670" s="56">
        <v>4.1629489371829855</v>
      </c>
      <c r="L670" s="56">
        <v>3.7753131962712918</v>
      </c>
      <c r="M670" s="90">
        <v>4.2788109030824817</v>
      </c>
    </row>
    <row r="671" spans="1:13" x14ac:dyDescent="0.35">
      <c r="A671" s="23" t="str">
        <f>B555&amp;C647&amp;D671</f>
        <v>CONSUMO PER CAPITA (kg ó litros por individuo)Total BebidasTARDE/MERIENDA</v>
      </c>
      <c r="B671" s="23">
        <v>0</v>
      </c>
      <c r="C671" s="23">
        <v>0</v>
      </c>
      <c r="D671" s="24" t="s">
        <v>135</v>
      </c>
      <c r="E671" s="24">
        <v>1.9893578708413822</v>
      </c>
      <c r="F671" s="24">
        <v>3.0670051989310116</v>
      </c>
      <c r="G671" s="24">
        <v>1.7033208286538823</v>
      </c>
      <c r="H671" s="24">
        <v>1.6595254121388914</v>
      </c>
      <c r="I671" s="24">
        <v>2.0748927553787277</v>
      </c>
      <c r="J671" s="24">
        <v>3.0125155443341214</v>
      </c>
      <c r="K671" s="24">
        <v>1.7235485406264246</v>
      </c>
      <c r="L671" s="24">
        <v>1.6259819756337968</v>
      </c>
      <c r="M671" s="90">
        <v>1.8878952800795084</v>
      </c>
    </row>
    <row r="672" spans="1:13" x14ac:dyDescent="0.35">
      <c r="A672" s="23" t="str">
        <f>B555&amp;C647&amp;D672</f>
        <v>CONSUMO PER CAPITA (kg ó litros por individuo)Total BebidasANTES DE CENAR</v>
      </c>
      <c r="B672" s="23">
        <v>0</v>
      </c>
      <c r="C672" s="23">
        <v>0</v>
      </c>
      <c r="D672" s="23" t="s">
        <v>136</v>
      </c>
      <c r="E672" s="56">
        <v>1.0847072736938268</v>
      </c>
      <c r="F672" s="56">
        <v>1.9633062002467159</v>
      </c>
      <c r="G672" s="56">
        <v>1.1880214851858557</v>
      </c>
      <c r="H672" s="56">
        <v>0.95996569535313636</v>
      </c>
      <c r="I672" s="56">
        <v>1.1759232173203442</v>
      </c>
      <c r="J672" s="56">
        <v>1.9323993491402718</v>
      </c>
      <c r="K672" s="56">
        <v>1.1421314589538814</v>
      </c>
      <c r="L672" s="56">
        <v>1.0040493092980982</v>
      </c>
      <c r="M672" s="90">
        <v>1.2034178347746372</v>
      </c>
    </row>
    <row r="673" spans="1:13" x14ac:dyDescent="0.35">
      <c r="A673" s="23" t="str">
        <f>B555&amp;C647&amp;D673</f>
        <v>CONSUMO PER CAPITA (kg ó litros por individuo)Total BebidasCENA</v>
      </c>
      <c r="B673" s="23">
        <v>0</v>
      </c>
      <c r="C673" s="23">
        <v>0</v>
      </c>
      <c r="D673" s="24" t="s">
        <v>137</v>
      </c>
      <c r="E673" s="24">
        <v>1.3566502922301997</v>
      </c>
      <c r="F673" s="24">
        <v>3.9911560783171307</v>
      </c>
      <c r="G673" s="24">
        <v>1.8743476763326696</v>
      </c>
      <c r="H673" s="24">
        <v>1.3865982946838937</v>
      </c>
      <c r="I673" s="24">
        <v>2.0977012137015265</v>
      </c>
      <c r="J673" s="24">
        <v>4.2302504948496509</v>
      </c>
      <c r="K673" s="24">
        <v>1.7802468685890822</v>
      </c>
      <c r="L673" s="24">
        <v>1.5837965440793249</v>
      </c>
      <c r="M673" s="90">
        <v>1.8999480451338187</v>
      </c>
    </row>
    <row r="674" spans="1:13" x14ac:dyDescent="0.35">
      <c r="A674" s="23" t="str">
        <f>B555&amp;C647&amp;D674</f>
        <v>CONSUMO PER CAPITA (kg ó litros por individuo)Total BebidasDESPUES DE LA CENA</v>
      </c>
      <c r="B674" s="23">
        <v>0</v>
      </c>
      <c r="C674" s="23">
        <v>0</v>
      </c>
      <c r="D674" s="23" t="s">
        <v>138</v>
      </c>
      <c r="E674" s="56">
        <v>0.15215968637366123</v>
      </c>
      <c r="F674" s="56">
        <v>0.64063835168115779</v>
      </c>
      <c r="G674" s="56">
        <v>0.32338110313306517</v>
      </c>
      <c r="H674" s="56">
        <v>0.26966838562371775</v>
      </c>
      <c r="I674" s="56">
        <v>0.33244958968379668</v>
      </c>
      <c r="J674" s="56">
        <v>0.73705880574485716</v>
      </c>
      <c r="K674" s="56">
        <v>0.31500835364176627</v>
      </c>
      <c r="L674" s="56">
        <v>0.24285392497013503</v>
      </c>
      <c r="M674" s="90">
        <v>0.31210869056930401</v>
      </c>
    </row>
    <row r="675" spans="1:13" x14ac:dyDescent="0.35">
      <c r="A675" s="23" t="str">
        <f>B555&amp;C647&amp;D675</f>
        <v>CONSUMO PER CAPITA (kg ó litros por individuo)Total BebidasDURANTE EL DIA</v>
      </c>
      <c r="B675" s="23">
        <v>0</v>
      </c>
      <c r="C675" s="23">
        <v>0</v>
      </c>
      <c r="D675" s="24" t="s">
        <v>139</v>
      </c>
      <c r="E675" s="24">
        <v>0.87416646707543333</v>
      </c>
      <c r="F675" s="24">
        <v>1.6118701716895014</v>
      </c>
      <c r="G675" s="24">
        <v>0.77084382098464377</v>
      </c>
      <c r="H675" s="24">
        <v>0.81722991899650865</v>
      </c>
      <c r="I675" s="24">
        <v>1.045530446102241</v>
      </c>
      <c r="J675" s="24">
        <v>1.875292786916962</v>
      </c>
      <c r="K675" s="24">
        <v>0.93828173812311189</v>
      </c>
      <c r="L675" s="24">
        <v>0.80586171144924212</v>
      </c>
      <c r="M675" s="90">
        <v>0.99966307728907422</v>
      </c>
    </row>
    <row r="676" spans="1:13" x14ac:dyDescent="0.35">
      <c r="A676" s="23" t="str">
        <f>B555&amp;C647&amp;D676</f>
        <v>CONSUMO PER CAPITA (kg ó litros por individuo)Total BebidasCON AMIGOS</v>
      </c>
      <c r="B676" s="23">
        <v>0</v>
      </c>
      <c r="C676" s="23">
        <v>0</v>
      </c>
      <c r="D676" s="23" t="s">
        <v>140</v>
      </c>
      <c r="E676" s="56">
        <v>4.1244203328954825</v>
      </c>
      <c r="F676" s="56">
        <v>7.1096906861542228</v>
      </c>
      <c r="G676" s="56">
        <v>4.4951971219824784</v>
      </c>
      <c r="H676" s="56">
        <v>3.8776818505608972</v>
      </c>
      <c r="I676" s="56">
        <v>4.7474824528616226</v>
      </c>
      <c r="J676" s="56">
        <v>7.0140519317360042</v>
      </c>
      <c r="K676" s="56">
        <v>4.328227655466649</v>
      </c>
      <c r="L676" s="56">
        <v>4.0741102857820231</v>
      </c>
      <c r="M676" s="90">
        <v>4.3998572116214225</v>
      </c>
    </row>
    <row r="677" spans="1:13" x14ac:dyDescent="0.35">
      <c r="A677" s="23" t="str">
        <f>B555&amp;C647&amp;D677</f>
        <v>CONSUMO PER CAPITA (kg ó litros por individuo)Total BebidasCON CLIENTES</v>
      </c>
      <c r="B677" s="23">
        <v>0</v>
      </c>
      <c r="C677" s="23">
        <v>0</v>
      </c>
      <c r="D677" s="24" t="s">
        <v>141</v>
      </c>
      <c r="E677" s="24">
        <v>0.10412716595800206</v>
      </c>
      <c r="F677" s="24">
        <v>0.12145759820982278</v>
      </c>
      <c r="G677" s="24">
        <v>7.4718911400124308E-2</v>
      </c>
      <c r="H677" s="24">
        <v>6.6748979387422441E-2</v>
      </c>
      <c r="I677" s="24">
        <v>7.9102275376924464E-2</v>
      </c>
      <c r="J677" s="24">
        <v>9.1229053464485885E-2</v>
      </c>
      <c r="K677" s="24">
        <v>7.09730076909076E-2</v>
      </c>
      <c r="L677" s="24">
        <v>5.9346749951407617E-2</v>
      </c>
      <c r="M677" s="90">
        <v>5.6151618389548248E-2</v>
      </c>
    </row>
    <row r="678" spans="1:13" x14ac:dyDescent="0.35">
      <c r="A678" s="23" t="str">
        <f>B555&amp;C647&amp;D678</f>
        <v>CONSUMO PER CAPITA (kg ó litros por individuo)Total BebidasCON COMPAÑEROS DE TRABAJO</v>
      </c>
      <c r="B678" s="23">
        <v>0</v>
      </c>
      <c r="C678" s="23">
        <v>0</v>
      </c>
      <c r="D678" s="23" t="s">
        <v>142</v>
      </c>
      <c r="E678" s="56">
        <v>0.98407724434442712</v>
      </c>
      <c r="F678" s="56">
        <v>1.2540726891521672</v>
      </c>
      <c r="G678" s="56">
        <v>1.0505424890994766</v>
      </c>
      <c r="H678" s="56">
        <v>0.98895158609950173</v>
      </c>
      <c r="I678" s="56">
        <v>1.0229878990401771</v>
      </c>
      <c r="J678" s="56">
        <v>1.4585579425065118</v>
      </c>
      <c r="K678" s="56">
        <v>1.1416308442716327</v>
      </c>
      <c r="L678" s="56">
        <v>1.1116040521327342</v>
      </c>
      <c r="M678" s="90">
        <v>1.1019671618310205</v>
      </c>
    </row>
    <row r="679" spans="1:13" x14ac:dyDescent="0.35">
      <c r="A679" s="23" t="str">
        <f>B555&amp;C647&amp;D679</f>
        <v>CONSUMO PER CAPITA (kg ó litros por individuo)Total BebidasCON COMPAÑEROS DE CLASE</v>
      </c>
      <c r="B679" s="23">
        <v>0</v>
      </c>
      <c r="C679" s="23">
        <v>0</v>
      </c>
      <c r="D679" s="24" t="s">
        <v>143</v>
      </c>
      <c r="E679" s="24">
        <v>5.696002268304718E-2</v>
      </c>
      <c r="F679" s="24">
        <v>6.1296889669629546E-2</v>
      </c>
      <c r="G679" s="24">
        <v>5.3965352874239217E-2</v>
      </c>
      <c r="H679" s="24">
        <v>4.3533598346564485E-2</v>
      </c>
      <c r="I679" s="24">
        <v>5.2032762159249894E-2</v>
      </c>
      <c r="J679" s="24">
        <v>4.9443001508138407E-2</v>
      </c>
      <c r="K679" s="24">
        <v>6.04131843643314E-2</v>
      </c>
      <c r="L679" s="24">
        <v>3.6577741284975408E-2</v>
      </c>
      <c r="M679" s="90">
        <v>4.5700822196640373E-2</v>
      </c>
    </row>
    <row r="680" spans="1:13" x14ac:dyDescent="0.35">
      <c r="A680" s="23" t="str">
        <f>B555&amp;C647&amp;D680</f>
        <v>CONSUMO PER CAPITA (kg ó litros por individuo)Total BebidasCON FAMILIA</v>
      </c>
      <c r="B680" s="23">
        <v>0</v>
      </c>
      <c r="C680" s="23">
        <v>0</v>
      </c>
      <c r="D680" s="23" t="s">
        <v>144</v>
      </c>
      <c r="E680" s="56">
        <v>3.6847195611164349</v>
      </c>
      <c r="F680" s="56">
        <v>7.8957824772192442</v>
      </c>
      <c r="G680" s="56">
        <v>3.9644370569386962</v>
      </c>
      <c r="H680" s="56">
        <v>3.3224515919138145</v>
      </c>
      <c r="I680" s="56">
        <v>4.4191130762223345</v>
      </c>
      <c r="J680" s="56">
        <v>7.8881137968197343</v>
      </c>
      <c r="K680" s="56">
        <v>4.0667814239520954</v>
      </c>
      <c r="L680" s="56">
        <v>3.2861802128819351</v>
      </c>
      <c r="M680" s="90">
        <v>4.105189419521273</v>
      </c>
    </row>
    <row r="681" spans="1:13" x14ac:dyDescent="0.35">
      <c r="A681" s="23" t="str">
        <f>B555&amp;C647&amp;D681</f>
        <v>CONSUMO PER CAPITA (kg ó litros por individuo)Total BebidasCON LA PAREJA</v>
      </c>
      <c r="B681" s="23">
        <v>0</v>
      </c>
      <c r="C681" s="23">
        <v>0</v>
      </c>
      <c r="D681" s="24" t="s">
        <v>145</v>
      </c>
      <c r="E681" s="24">
        <v>2.1485512373412261</v>
      </c>
      <c r="F681" s="24">
        <v>3.9086161052513839</v>
      </c>
      <c r="G681" s="24">
        <v>2.2251341212953122</v>
      </c>
      <c r="H681" s="24">
        <v>2.0254926048966349</v>
      </c>
      <c r="I681" s="24">
        <v>2.4776374497427303</v>
      </c>
      <c r="J681" s="24">
        <v>3.6479109894976927</v>
      </c>
      <c r="K681" s="24">
        <v>2.1207953826542978</v>
      </c>
      <c r="L681" s="24">
        <v>2.1143994773021841</v>
      </c>
      <c r="M681" s="90">
        <v>2.5141374902583431</v>
      </c>
    </row>
    <row r="682" spans="1:13" x14ac:dyDescent="0.35">
      <c r="A682" s="23" t="str">
        <f>B555&amp;C647&amp;D682</f>
        <v>CONSUMO PER CAPITA (kg ó litros por individuo)Total BebidasESTABA SOLO/A</v>
      </c>
      <c r="B682" s="23">
        <v>0</v>
      </c>
      <c r="C682" s="23">
        <v>0</v>
      </c>
      <c r="D682" s="23" t="s">
        <v>146</v>
      </c>
      <c r="E682" s="56">
        <v>2.6433424116562265</v>
      </c>
      <c r="F682" s="56">
        <v>4.0645001791904916</v>
      </c>
      <c r="G682" s="56">
        <v>2.5502795507784208</v>
      </c>
      <c r="H682" s="56">
        <v>2.5919178816000663</v>
      </c>
      <c r="I682" s="56">
        <v>2.7246179076471018</v>
      </c>
      <c r="J682" s="56">
        <v>3.8815221181446895</v>
      </c>
      <c r="K682" s="56">
        <v>2.4193774884297721</v>
      </c>
      <c r="L682" s="56">
        <v>2.3094599904814599</v>
      </c>
      <c r="M682" s="90">
        <v>2.6059478415054866</v>
      </c>
    </row>
    <row r="683" spans="1:13" x14ac:dyDescent="0.35">
      <c r="A683" s="23" t="str">
        <f>B555&amp;C647&amp;D683</f>
        <v>CONSUMO PER CAPITA (kg ó litros por individuo)Total BebidasOTROS</v>
      </c>
      <c r="B683" s="23">
        <v>0</v>
      </c>
      <c r="C683" s="23">
        <v>0</v>
      </c>
      <c r="D683" s="24" t="s">
        <v>147</v>
      </c>
      <c r="E683" s="24">
        <v>7.7654352636430876E-2</v>
      </c>
      <c r="F683" s="24">
        <v>0.14454116959227339</v>
      </c>
      <c r="G683" s="24">
        <v>7.5522226032533821E-2</v>
      </c>
      <c r="H683" s="24">
        <v>7.7969970192507343E-2</v>
      </c>
      <c r="I683" s="24">
        <v>0.12939647951345129</v>
      </c>
      <c r="J683" s="24">
        <v>0.1747492311056569</v>
      </c>
      <c r="K683" s="24">
        <v>0.11287942782022078</v>
      </c>
      <c r="L683" s="24">
        <v>9.4939169907346271E-2</v>
      </c>
      <c r="M683" s="90">
        <v>9.3476501940208095E-2</v>
      </c>
    </row>
    <row r="684" spans="1:13" x14ac:dyDescent="0.35">
      <c r="A684" s="23" t="str">
        <f>B555&amp;C647&amp;D684</f>
        <v>CONSUMO PER CAPITA (kg ó litros por individuo)Total BebidasESTAR TRABAJANDO</v>
      </c>
      <c r="B684" s="23">
        <v>0</v>
      </c>
      <c r="C684" s="23">
        <v>0</v>
      </c>
      <c r="D684" s="23" t="s">
        <v>148</v>
      </c>
      <c r="E684" s="56">
        <v>1.9370105056164624</v>
      </c>
      <c r="F684" s="56">
        <v>2.3755587857893192</v>
      </c>
      <c r="G684" s="56">
        <v>1.67463708598075</v>
      </c>
      <c r="H684" s="56">
        <v>1.703847887177008</v>
      </c>
      <c r="I684" s="56">
        <v>1.8753743491835226</v>
      </c>
      <c r="J684" s="56">
        <v>2.5862231996151954</v>
      </c>
      <c r="K684" s="56">
        <v>1.719948709171822</v>
      </c>
      <c r="L684" s="56">
        <v>1.8837568236642666</v>
      </c>
      <c r="M684" s="90">
        <v>1.9140732074186675</v>
      </c>
    </row>
    <row r="685" spans="1:13" x14ac:dyDescent="0.35">
      <c r="A685" s="23" t="str">
        <f>B555&amp;C647&amp;D685</f>
        <v>CONSUMO PER CAPITA (kg ó litros por individuo)Total BebidasCOMIDA DE NEGOCIOS</v>
      </c>
      <c r="B685" s="23">
        <v>0</v>
      </c>
      <c r="C685" s="23">
        <v>0</v>
      </c>
      <c r="D685" s="24" t="s">
        <v>149</v>
      </c>
      <c r="E685" s="24">
        <v>3.3618373315307051E-2</v>
      </c>
      <c r="F685" s="24">
        <v>7.0290620536290011E-2</v>
      </c>
      <c r="G685" s="24">
        <v>9.0873242090654782E-2</v>
      </c>
      <c r="H685" s="24">
        <v>2.5098423942160161E-2</v>
      </c>
      <c r="I685" s="24">
        <v>3.6314054240339004E-2</v>
      </c>
      <c r="J685" s="24">
        <v>4.0924183489332286E-2</v>
      </c>
      <c r="K685" s="24">
        <v>9.6958281776148181E-2</v>
      </c>
      <c r="L685" s="24">
        <v>3.2210685739153165E-2</v>
      </c>
      <c r="M685" s="90">
        <v>3.7257776859737239E-2</v>
      </c>
    </row>
    <row r="686" spans="1:13" x14ac:dyDescent="0.35">
      <c r="A686" s="23" t="str">
        <f>B555&amp;C647&amp;D686</f>
        <v>CONSUMO PER CAPITA (kg ó litros por individuo)Total BebidasPOR PLACER/RELAX</v>
      </c>
      <c r="B686" s="23">
        <v>0</v>
      </c>
      <c r="C686" s="23">
        <v>0</v>
      </c>
      <c r="D686" s="23" t="s">
        <v>150</v>
      </c>
      <c r="E686" s="56">
        <v>2.1851716833808643</v>
      </c>
      <c r="F686" s="56">
        <v>4.9300689774735513</v>
      </c>
      <c r="G686" s="56">
        <v>2.3308453812546706</v>
      </c>
      <c r="H686" s="56">
        <v>1.929908466376441</v>
      </c>
      <c r="I686" s="56">
        <v>2.7443547875012322</v>
      </c>
      <c r="J686" s="56">
        <v>4.7243553538482059</v>
      </c>
      <c r="K686" s="56">
        <v>2.1467405620531306</v>
      </c>
      <c r="L686" s="56">
        <v>2.0047376648512714</v>
      </c>
      <c r="M686" s="90">
        <v>2.4237853994108196</v>
      </c>
    </row>
    <row r="687" spans="1:13" x14ac:dyDescent="0.35">
      <c r="A687" s="23" t="str">
        <f>B555&amp;C647&amp;D687</f>
        <v>CONSUMO PER CAPITA (kg ó litros por individuo)Total BebidasTENER HAMBRE/SIN PLANIFICAR</v>
      </c>
      <c r="B687" s="23">
        <v>0</v>
      </c>
      <c r="C687" s="23">
        <v>0</v>
      </c>
      <c r="D687" s="24" t="s">
        <v>151</v>
      </c>
      <c r="E687" s="24">
        <v>3.7015367351501975</v>
      </c>
      <c r="F687" s="24">
        <v>6.9260395895002773</v>
      </c>
      <c r="G687" s="24">
        <v>3.992570691729735</v>
      </c>
      <c r="H687" s="24">
        <v>3.7237614199058235</v>
      </c>
      <c r="I687" s="24">
        <v>3.645010287901862</v>
      </c>
      <c r="J687" s="24">
        <v>5.7731789148661594</v>
      </c>
      <c r="K687" s="24">
        <v>3.1632340912134849</v>
      </c>
      <c r="L687" s="24">
        <v>2.8826313590509147</v>
      </c>
      <c r="M687" s="90">
        <v>3.4078329676338415</v>
      </c>
    </row>
    <row r="688" spans="1:13" x14ac:dyDescent="0.35">
      <c r="A688" s="23" t="str">
        <f>B555&amp;C647&amp;D688</f>
        <v>CONSUMO PER CAPITA (kg ó litros por individuo)Total BebidasESTAR DE COMPRAS</v>
      </c>
      <c r="B688" s="23">
        <v>0</v>
      </c>
      <c r="C688" s="23">
        <v>0</v>
      </c>
      <c r="D688" s="23" t="s">
        <v>152</v>
      </c>
      <c r="E688" s="56">
        <v>0.38015384962016924</v>
      </c>
      <c r="F688" s="56">
        <v>0.61272426880726372</v>
      </c>
      <c r="G688" s="56">
        <v>0.39187914484341313</v>
      </c>
      <c r="H688" s="56">
        <v>0.36103502799157849</v>
      </c>
      <c r="I688" s="56">
        <v>0.34364184951379695</v>
      </c>
      <c r="J688" s="56">
        <v>0.52537980262179751</v>
      </c>
      <c r="K688" s="56">
        <v>0.37446115075646674</v>
      </c>
      <c r="L688" s="56">
        <v>0.37818890538041933</v>
      </c>
      <c r="M688" s="90">
        <v>0.3321785824176986</v>
      </c>
    </row>
    <row r="689" spans="1:13" x14ac:dyDescent="0.35">
      <c r="A689" s="23" t="str">
        <f>B555&amp;C647&amp;D689</f>
        <v>CONSUMO PER CAPITA (kg ó litros por individuo)Total BebidasNO COCINAR EN CASA</v>
      </c>
      <c r="B689" s="23">
        <v>0</v>
      </c>
      <c r="C689" s="23">
        <v>0</v>
      </c>
      <c r="D689" s="24" t="s">
        <v>153</v>
      </c>
      <c r="E689" s="24">
        <v>0.46490783189750434</v>
      </c>
      <c r="F689" s="24">
        <v>0.77671788657646801</v>
      </c>
      <c r="G689" s="24">
        <v>0.46770982569604824</v>
      </c>
      <c r="H689" s="24">
        <v>0.41489363735663287</v>
      </c>
      <c r="I689" s="24">
        <v>0.5222858742857448</v>
      </c>
      <c r="J689" s="24">
        <v>0.69278271601922436</v>
      </c>
      <c r="K689" s="24">
        <v>0.45128319570332676</v>
      </c>
      <c r="L689" s="24">
        <v>0.38305349498790719</v>
      </c>
      <c r="M689" s="90">
        <v>0.4208145402297862</v>
      </c>
    </row>
    <row r="690" spans="1:13" x14ac:dyDescent="0.35">
      <c r="A690" s="23" t="str">
        <f>B555&amp;C647&amp;D690</f>
        <v>CONSUMO PER CAPITA (kg ó litros por individuo)Total BebidasCELEBRACION/FIESTA/SALIR TOMAR</v>
      </c>
      <c r="B690" s="23">
        <v>0</v>
      </c>
      <c r="C690" s="23">
        <v>0</v>
      </c>
      <c r="D690" s="23" t="s">
        <v>154</v>
      </c>
      <c r="E690" s="56">
        <v>4.0936696001724568</v>
      </c>
      <c r="F690" s="56">
        <v>7.1230404077147753</v>
      </c>
      <c r="G690" s="56">
        <v>4.5439731883293772</v>
      </c>
      <c r="H690" s="56">
        <v>3.8117652681383341</v>
      </c>
      <c r="I690" s="56">
        <v>5.2804723372246789</v>
      </c>
      <c r="J690" s="56">
        <v>8.03683810722689</v>
      </c>
      <c r="K690" s="56">
        <v>5.1962111521531895</v>
      </c>
      <c r="L690" s="56">
        <v>4.4825858439921404</v>
      </c>
      <c r="M690" s="90">
        <v>5.2545138445768149</v>
      </c>
    </row>
    <row r="691" spans="1:13" x14ac:dyDescent="0.35">
      <c r="A691" s="23" t="str">
        <f>B555&amp;C647&amp;D691</f>
        <v>CONSUMO PER CAPITA (kg ó litros por individuo)Total BebidasVIENDO DEPORTES</v>
      </c>
      <c r="B691" s="23">
        <v>0</v>
      </c>
      <c r="C691" s="23">
        <v>0</v>
      </c>
      <c r="D691" s="24" t="s">
        <v>155</v>
      </c>
      <c r="E691" s="24">
        <v>0.24535247676361177</v>
      </c>
      <c r="F691" s="24">
        <v>0.31780143129074306</v>
      </c>
      <c r="G691" s="24">
        <v>0.23242911397178972</v>
      </c>
      <c r="H691" s="24">
        <v>0.3125574997481616</v>
      </c>
      <c r="I691" s="24">
        <v>0.33951122788308113</v>
      </c>
      <c r="J691" s="24">
        <v>0.36299579834331386</v>
      </c>
      <c r="K691" s="24">
        <v>0.40052415924624846</v>
      </c>
      <c r="L691" s="24">
        <v>0.28921617267854344</v>
      </c>
      <c r="M691" s="90">
        <v>0.26204443789488924</v>
      </c>
    </row>
    <row r="692" spans="1:13" x14ac:dyDescent="0.35">
      <c r="A692" s="23" t="str">
        <f>B555&amp;C647&amp;D692</f>
        <v>CONSUMO PER CAPITA (kg ó litros por individuo)Total BebidasOTROS MOTIVOS</v>
      </c>
      <c r="B692" s="23">
        <v>0</v>
      </c>
      <c r="C692" s="23">
        <v>0</v>
      </c>
      <c r="D692" s="23" t="s">
        <v>156</v>
      </c>
      <c r="E692" s="56">
        <v>0.78243192268957162</v>
      </c>
      <c r="F692" s="56">
        <v>1.4277113481448307</v>
      </c>
      <c r="G692" s="56">
        <v>0.76487833840773634</v>
      </c>
      <c r="H692" s="56">
        <v>0.71188163179881481</v>
      </c>
      <c r="I692" s="56">
        <v>0.86540479164455464</v>
      </c>
      <c r="J692" s="56">
        <v>1.4628995514663927</v>
      </c>
      <c r="K692" s="56">
        <v>0.77171336656242207</v>
      </c>
      <c r="L692" s="56">
        <v>0.75023592411127005</v>
      </c>
      <c r="M692" s="90">
        <v>0.86992653362925898</v>
      </c>
    </row>
    <row r="693" spans="1:13" x14ac:dyDescent="0.35">
      <c r="A693" s="23" t="str">
        <f>B555&amp;C693&amp;D693</f>
        <v>CONSUMO PER CAPITA (kg ó litros por individuo)Total Bebidas FriasT.ESPAÑA</v>
      </c>
      <c r="B693" s="23">
        <v>0</v>
      </c>
      <c r="C693" s="23" t="s">
        <v>61</v>
      </c>
      <c r="D693" s="24" t="s">
        <v>49</v>
      </c>
      <c r="E693" s="24">
        <v>12.022906541007881</v>
      </c>
      <c r="F693" s="24">
        <v>22.149219638941034</v>
      </c>
      <c r="G693" s="24">
        <v>12.484839520391098</v>
      </c>
      <c r="H693" s="24">
        <v>10.971081478532858</v>
      </c>
      <c r="I693" s="24">
        <v>13.769390457968393</v>
      </c>
      <c r="J693" s="24">
        <v>21.873066408316845</v>
      </c>
      <c r="K693" s="24">
        <v>12.327872471028686</v>
      </c>
      <c r="L693" s="24">
        <v>11.065392298136738</v>
      </c>
      <c r="M693" s="90">
        <v>13.035932309341852</v>
      </c>
    </row>
    <row r="694" spans="1:13" x14ac:dyDescent="0.35">
      <c r="A694" s="23" t="str">
        <f>B555&amp;C693&amp;D694</f>
        <v>CONSUMO PER CAPITA (kg ó litros por individuo)Total Bebidas FriasHiper+Super+Discount+G.A</v>
      </c>
      <c r="B694" s="23">
        <v>0</v>
      </c>
      <c r="C694" s="23">
        <v>0</v>
      </c>
      <c r="D694" s="23" t="s">
        <v>112</v>
      </c>
      <c r="E694" s="56">
        <v>1.3318096147879133</v>
      </c>
      <c r="F694" s="56">
        <v>2.6042141761277082</v>
      </c>
      <c r="G694" s="56">
        <v>1.4649667610874892</v>
      </c>
      <c r="H694" s="56">
        <v>1.1684030379317609</v>
      </c>
      <c r="I694" s="56">
        <v>1.5444914794859799</v>
      </c>
      <c r="J694" s="56">
        <v>2.7227876284294177</v>
      </c>
      <c r="K694" s="56">
        <v>1.4832824562716795</v>
      </c>
      <c r="L694" s="56">
        <v>1.2644679022643701</v>
      </c>
      <c r="M694" s="90">
        <v>1.5236741150809929</v>
      </c>
    </row>
    <row r="695" spans="1:13" x14ac:dyDescent="0.35">
      <c r="A695" s="23" t="str">
        <f>B555&amp;C693&amp;D695</f>
        <v>CONSUMO PER CAPITA (kg ó litros por individuo)Total Bebidas FriasRestaurantes</v>
      </c>
      <c r="B695" s="23">
        <v>0</v>
      </c>
      <c r="C695" s="23">
        <v>0</v>
      </c>
      <c r="D695" s="24" t="s">
        <v>113</v>
      </c>
      <c r="E695" s="24">
        <v>2.1343848993646111</v>
      </c>
      <c r="F695" s="24">
        <v>4.0962323260066</v>
      </c>
      <c r="G695" s="24">
        <v>2.5515665198814088</v>
      </c>
      <c r="H695" s="24">
        <v>2.1259454776552578</v>
      </c>
      <c r="I695" s="24">
        <v>2.6195714731104145</v>
      </c>
      <c r="J695" s="24">
        <v>3.6909998277867477</v>
      </c>
      <c r="K695" s="24">
        <v>2.3355424618820795</v>
      </c>
      <c r="L695" s="24">
        <v>2.1066270553772464</v>
      </c>
      <c r="M695" s="90">
        <v>2.4149610675464257</v>
      </c>
    </row>
    <row r="696" spans="1:13" x14ac:dyDescent="0.35">
      <c r="A696" s="23" t="str">
        <f>B555&amp;C693&amp;D696</f>
        <v>CONSUMO PER CAPITA (kg ó litros por individuo)Total Bebidas FriasRestaurantes Fast Food</v>
      </c>
      <c r="B696" s="23">
        <v>0</v>
      </c>
      <c r="C696" s="23">
        <v>0</v>
      </c>
      <c r="D696" s="23" t="s">
        <v>114</v>
      </c>
      <c r="E696" s="56">
        <v>0.69935224832450071</v>
      </c>
      <c r="F696" s="56">
        <v>1.0972745067378487</v>
      </c>
      <c r="G696" s="56">
        <v>0.7403822876480074</v>
      </c>
      <c r="H696" s="56">
        <v>0.74313803409275314</v>
      </c>
      <c r="I696" s="56">
        <v>0.78911152815047136</v>
      </c>
      <c r="J696" s="56">
        <v>1.1697165092636332</v>
      </c>
      <c r="K696" s="56">
        <v>0.79954272717286368</v>
      </c>
      <c r="L696" s="56">
        <v>0.70023075356307585</v>
      </c>
      <c r="M696" s="90">
        <v>0.69889117520263477</v>
      </c>
    </row>
    <row r="697" spans="1:13" x14ac:dyDescent="0.35">
      <c r="A697" s="23" t="str">
        <f>B555&amp;C693&amp;D697</f>
        <v>CONSUMO PER CAPITA (kg ó litros por individuo)Total Bebidas FriasBares/Cafeterias/Cervecerias</v>
      </c>
      <c r="B697" s="23">
        <v>0</v>
      </c>
      <c r="C697" s="23">
        <v>0</v>
      </c>
      <c r="D697" s="24" t="s">
        <v>115</v>
      </c>
      <c r="E697" s="24">
        <v>5.8519719107937549</v>
      </c>
      <c r="F697" s="24">
        <v>10.086754096502235</v>
      </c>
      <c r="G697" s="24">
        <v>5.9298022965850574</v>
      </c>
      <c r="H697" s="24">
        <v>5.3093738281780016</v>
      </c>
      <c r="I697" s="24">
        <v>6.6631084651720887</v>
      </c>
      <c r="J697" s="24">
        <v>10.051373895998911</v>
      </c>
      <c r="K697" s="24">
        <v>5.9199757092261098</v>
      </c>
      <c r="L697" s="24">
        <v>5.4578150609501632</v>
      </c>
      <c r="M697" s="90">
        <v>6.3478690988187685</v>
      </c>
    </row>
    <row r="698" spans="1:13" x14ac:dyDescent="0.35">
      <c r="A698" s="23" t="str">
        <f>B555&amp;C693&amp;D698</f>
        <v>CONSUMO PER CAPITA (kg ó litros por individuo)Total Bebidas FriasPanaderias/Pastelerias</v>
      </c>
      <c r="B698" s="23">
        <v>0</v>
      </c>
      <c r="C698" s="23">
        <v>0</v>
      </c>
      <c r="D698" s="23" t="s">
        <v>116</v>
      </c>
      <c r="E698" s="56">
        <v>0.10750458181247073</v>
      </c>
      <c r="F698" s="56">
        <v>0.14653717294385651</v>
      </c>
      <c r="G698" s="56">
        <v>5.95143445559526E-2</v>
      </c>
      <c r="H698" s="56">
        <v>5.9156635815363338E-2</v>
      </c>
      <c r="I698" s="56">
        <v>6.4941315195041302E-2</v>
      </c>
      <c r="J698" s="56">
        <v>0.14754938241994969</v>
      </c>
      <c r="K698" s="56">
        <v>5.9605977246100478E-2</v>
      </c>
      <c r="L698" s="56">
        <v>6.7279722050767141E-2</v>
      </c>
      <c r="M698" s="90">
        <v>8.3343740582075207E-2</v>
      </c>
    </row>
    <row r="699" spans="1:13" x14ac:dyDescent="0.35">
      <c r="A699" s="23" t="str">
        <f>B555&amp;C693&amp;D699</f>
        <v>CONSUMO PER CAPITA (kg ó litros por individuo)Total Bebidas FriasTda.Alimentacion/Delicatesen</v>
      </c>
      <c r="B699" s="23">
        <v>0</v>
      </c>
      <c r="C699" s="23">
        <v>0</v>
      </c>
      <c r="D699" s="24" t="s">
        <v>117</v>
      </c>
      <c r="E699" s="24">
        <v>0.39015179305087139</v>
      </c>
      <c r="F699" s="24">
        <v>0.72222813943025865</v>
      </c>
      <c r="G699" s="24">
        <v>0.36005848607958868</v>
      </c>
      <c r="H699" s="24">
        <v>0.25252617762478563</v>
      </c>
      <c r="I699" s="24">
        <v>0.30622840830369563</v>
      </c>
      <c r="J699" s="24">
        <v>0.64643643007538143</v>
      </c>
      <c r="K699" s="24">
        <v>0.27423954952842505</v>
      </c>
      <c r="L699" s="24">
        <v>0.24210480469440238</v>
      </c>
      <c r="M699" s="90">
        <v>0.29988699336045299</v>
      </c>
    </row>
    <row r="700" spans="1:13" x14ac:dyDescent="0.35">
      <c r="A700" s="23" t="str">
        <f>B555&amp;C693&amp;D700</f>
        <v>CONSUMO PER CAPITA (kg ó litros por individuo)Total Bebidas FriasCanal Conveniencia/24h</v>
      </c>
      <c r="B700" s="23">
        <v>0</v>
      </c>
      <c r="C700" s="23">
        <v>0</v>
      </c>
      <c r="D700" s="23" t="s">
        <v>118</v>
      </c>
      <c r="E700" s="56">
        <v>0.28200145641785995</v>
      </c>
      <c r="F700" s="56">
        <v>0.43737796674460261</v>
      </c>
      <c r="G700" s="56">
        <v>0.2502525125610357</v>
      </c>
      <c r="H700" s="56">
        <v>0.23766713705129053</v>
      </c>
      <c r="I700" s="56">
        <v>0.23299044686906478</v>
      </c>
      <c r="J700" s="56">
        <v>0.35607979814020085</v>
      </c>
      <c r="K700" s="56">
        <v>0.23838119895170498</v>
      </c>
      <c r="L700" s="56">
        <v>0.19466032330375696</v>
      </c>
      <c r="M700" s="90">
        <v>0.21542087539457569</v>
      </c>
    </row>
    <row r="701" spans="1:13" x14ac:dyDescent="0.35">
      <c r="A701" s="23" t="str">
        <f>B555&amp;C693&amp;D701</f>
        <v>CONSUMO PER CAPITA (kg ó litros por individuo)Total Bebidas FriasHoteles</v>
      </c>
      <c r="B701" s="23">
        <v>0</v>
      </c>
      <c r="C701" s="23">
        <v>0</v>
      </c>
      <c r="D701" s="24" t="s">
        <v>119</v>
      </c>
      <c r="E701" s="24">
        <v>5.4389125507446609E-2</v>
      </c>
      <c r="F701" s="24">
        <v>0.26317165883090565</v>
      </c>
      <c r="G701" s="24">
        <v>7.8177843275563291E-2</v>
      </c>
      <c r="H701" s="24">
        <v>4.2339038845036162E-2</v>
      </c>
      <c r="I701" s="24">
        <v>0.10948267143952489</v>
      </c>
      <c r="J701" s="24">
        <v>0.23673715142135321</v>
      </c>
      <c r="K701" s="24">
        <v>7.0734108285985156E-2</v>
      </c>
      <c r="L701" s="24">
        <v>6.2818172180162751E-2</v>
      </c>
      <c r="M701" s="90">
        <v>7.4922274747161316E-2</v>
      </c>
    </row>
    <row r="702" spans="1:13" x14ac:dyDescent="0.35">
      <c r="A702" s="23" t="str">
        <f>B555&amp;C693&amp;D702</f>
        <v>CONSUMO PER CAPITA (kg ó litros por individuo)Total Bebidas FriasEstaciones de servicio</v>
      </c>
      <c r="B702" s="23">
        <v>0</v>
      </c>
      <c r="C702" s="23">
        <v>0</v>
      </c>
      <c r="D702" s="23" t="s">
        <v>120</v>
      </c>
      <c r="E702" s="56">
        <v>0.22630171155360626</v>
      </c>
      <c r="F702" s="56">
        <v>0.45119112128722411</v>
      </c>
      <c r="G702" s="56">
        <v>0.20094534282209955</v>
      </c>
      <c r="H702" s="56">
        <v>0.17005537107428739</v>
      </c>
      <c r="I702" s="56">
        <v>0.23620928111183742</v>
      </c>
      <c r="J702" s="56">
        <v>0.44028835630778612</v>
      </c>
      <c r="K702" s="56">
        <v>0.20914169486748849</v>
      </c>
      <c r="L702" s="56">
        <v>0.1902197949793934</v>
      </c>
      <c r="M702" s="90">
        <v>0.23791677326191354</v>
      </c>
    </row>
    <row r="703" spans="1:13" x14ac:dyDescent="0.35">
      <c r="A703" s="23" t="str">
        <f>B555&amp;C693&amp;D703</f>
        <v>CONSUMO PER CAPITA (kg ó litros por individuo)Total Bebidas FriasMaquinas dispensadoras</v>
      </c>
      <c r="B703" s="23">
        <v>0</v>
      </c>
      <c r="C703" s="23">
        <v>0</v>
      </c>
      <c r="D703" s="24" t="s">
        <v>121</v>
      </c>
      <c r="E703" s="24">
        <v>0.24268912784746563</v>
      </c>
      <c r="F703" s="24">
        <v>0.34640346837353908</v>
      </c>
      <c r="G703" s="24">
        <v>0.16595570893454703</v>
      </c>
      <c r="H703" s="24">
        <v>0.16606446575079994</v>
      </c>
      <c r="I703" s="24">
        <v>0.21622819138332547</v>
      </c>
      <c r="J703" s="24">
        <v>0.35500914498523684</v>
      </c>
      <c r="K703" s="24">
        <v>0.1964622675157526</v>
      </c>
      <c r="L703" s="24">
        <v>0.21601579282892844</v>
      </c>
      <c r="M703" s="90">
        <v>0.23476046313700061</v>
      </c>
    </row>
    <row r="704" spans="1:13" x14ac:dyDescent="0.35">
      <c r="A704" s="23" t="str">
        <f>B555&amp;C693&amp;D704</f>
        <v>CONSUMO PER CAPITA (kg ó litros por individuo)Total Bebidas FriasServicio en la empresa</v>
      </c>
      <c r="B704" s="23">
        <v>0</v>
      </c>
      <c r="C704" s="23">
        <v>0</v>
      </c>
      <c r="D704" s="23" t="s">
        <v>122</v>
      </c>
      <c r="E704" s="56">
        <v>0.1910916936613376</v>
      </c>
      <c r="F704" s="56">
        <v>0.32394399725730039</v>
      </c>
      <c r="G704" s="56">
        <v>0.24084203713860788</v>
      </c>
      <c r="H704" s="56">
        <v>0.24088524038116294</v>
      </c>
      <c r="I704" s="56">
        <v>0.22654832214355186</v>
      </c>
      <c r="J704" s="56">
        <v>0.23951218740745706</v>
      </c>
      <c r="K704" s="56">
        <v>0.17698024212591806</v>
      </c>
      <c r="L704" s="56">
        <v>0.12894204239727214</v>
      </c>
      <c r="M704" s="90">
        <v>0.16966869254012204</v>
      </c>
    </row>
    <row r="705" spans="1:13" x14ac:dyDescent="0.35">
      <c r="A705" s="23" t="str">
        <f>B555&amp;C693&amp;D705</f>
        <v>CONSUMO PER CAPITA (kg ó litros por individuo)Total Bebidas FriasResto de canales</v>
      </c>
      <c r="B705" s="23">
        <v>0</v>
      </c>
      <c r="C705" s="23">
        <v>0</v>
      </c>
      <c r="D705" s="24" t="s">
        <v>123</v>
      </c>
      <c r="E705" s="24">
        <v>0.51125834482917742</v>
      </c>
      <c r="F705" s="24">
        <v>1.5738881197029224</v>
      </c>
      <c r="G705" s="24">
        <v>0.44237437513779215</v>
      </c>
      <c r="H705" s="24">
        <v>0.45552934441144732</v>
      </c>
      <c r="I705" s="24">
        <v>0.76047914397068128</v>
      </c>
      <c r="J705" s="24">
        <v>1.8165803251723185</v>
      </c>
      <c r="K705" s="24">
        <v>0.56398240241083342</v>
      </c>
      <c r="L705" s="24">
        <v>0.43420911914451926</v>
      </c>
      <c r="M705" s="90">
        <v>0.73461703141923729</v>
      </c>
    </row>
    <row r="706" spans="1:13" x14ac:dyDescent="0.35">
      <c r="A706" s="23" t="str">
        <f>B555&amp;C693&amp;D706</f>
        <v>CONSUMO PER CAPITA (kg ó litros por individuo)Total Bebidas FriasEN LA CALLE</v>
      </c>
      <c r="B706" s="23">
        <v>0</v>
      </c>
      <c r="C706" s="23">
        <v>0</v>
      </c>
      <c r="D706" s="23" t="s">
        <v>124</v>
      </c>
      <c r="E706" s="56">
        <v>0.96290399570506802</v>
      </c>
      <c r="F706" s="56">
        <v>1.6795460735867671</v>
      </c>
      <c r="G706" s="56">
        <v>0.55911352145270621</v>
      </c>
      <c r="H706" s="56">
        <v>0.50694525863948858</v>
      </c>
      <c r="I706" s="56">
        <v>0.86525288608457085</v>
      </c>
      <c r="J706" s="56">
        <v>1.6329035676488335</v>
      </c>
      <c r="K706" s="56">
        <v>0.52163392552656884</v>
      </c>
      <c r="L706" s="56">
        <v>0.49438838519953132</v>
      </c>
      <c r="M706" s="90">
        <v>0.68363368631830546</v>
      </c>
    </row>
    <row r="707" spans="1:13" x14ac:dyDescent="0.35">
      <c r="A707" s="23" t="str">
        <f>B555&amp;C693&amp;D707</f>
        <v>CONSUMO PER CAPITA (kg ó litros por individuo)Total Bebidas FriasEN CASA DE OTROS</v>
      </c>
      <c r="B707" s="23">
        <v>0</v>
      </c>
      <c r="C707" s="23">
        <v>0</v>
      </c>
      <c r="D707" s="24" t="s">
        <v>125</v>
      </c>
      <c r="E707" s="24">
        <v>0.61742490520579174</v>
      </c>
      <c r="F707" s="24">
        <v>1.0943266523286512</v>
      </c>
      <c r="G707" s="24">
        <v>0.86846066925154586</v>
      </c>
      <c r="H707" s="24">
        <v>0.46309756077870567</v>
      </c>
      <c r="I707" s="24">
        <v>0.56059654284742988</v>
      </c>
      <c r="J707" s="24">
        <v>1.131356295604792</v>
      </c>
      <c r="K707" s="24">
        <v>0.81234067224661155</v>
      </c>
      <c r="L707" s="24">
        <v>0.50702367128336789</v>
      </c>
      <c r="M707" s="90">
        <v>0.62956358674177371</v>
      </c>
    </row>
    <row r="708" spans="1:13" x14ac:dyDescent="0.35">
      <c r="A708" s="23" t="str">
        <f>B555&amp;C693&amp;D708</f>
        <v>CONSUMO PER CAPITA (kg ó litros por individuo)Total Bebidas FriasEN EL ESTABLECIMIENTO</v>
      </c>
      <c r="B708" s="23">
        <v>0</v>
      </c>
      <c r="C708" s="23">
        <v>0</v>
      </c>
      <c r="D708" s="23" t="s">
        <v>126</v>
      </c>
      <c r="E708" s="56">
        <v>8.5592063128490619</v>
      </c>
      <c r="F708" s="56">
        <v>16.532452118499901</v>
      </c>
      <c r="G708" s="56">
        <v>9.4164178782599599</v>
      </c>
      <c r="H708" s="56">
        <v>8.289539752220545</v>
      </c>
      <c r="I708" s="56">
        <v>10.397039634706303</v>
      </c>
      <c r="J708" s="56">
        <v>16.116128019630274</v>
      </c>
      <c r="K708" s="56">
        <v>9.362730853106294</v>
      </c>
      <c r="L708" s="56">
        <v>8.5134838958145735</v>
      </c>
      <c r="M708" s="90">
        <v>9.9904779448043879</v>
      </c>
    </row>
    <row r="709" spans="1:13" x14ac:dyDescent="0.35">
      <c r="A709" s="23" t="str">
        <f>B555&amp;C693&amp;D709</f>
        <v>CONSUMO PER CAPITA (kg ó litros por individuo)Total Bebidas FriasEN EL TRABAJO</v>
      </c>
      <c r="B709" s="23">
        <v>0</v>
      </c>
      <c r="C709" s="23">
        <v>0</v>
      </c>
      <c r="D709" s="24" t="s">
        <v>127</v>
      </c>
      <c r="E709" s="24">
        <v>0.99810710550966186</v>
      </c>
      <c r="F709" s="24">
        <v>1.5494754467071463</v>
      </c>
      <c r="G709" s="24">
        <v>0.90269268838223327</v>
      </c>
      <c r="H709" s="24">
        <v>0.89375722602807817</v>
      </c>
      <c r="I709" s="24">
        <v>1.0926503504773579</v>
      </c>
      <c r="J709" s="24">
        <v>1.5414804179198185</v>
      </c>
      <c r="K709" s="24">
        <v>0.9242020423583116</v>
      </c>
      <c r="L709" s="24">
        <v>0.90520490644075524</v>
      </c>
      <c r="M709" s="90">
        <v>0.94668072549628701</v>
      </c>
    </row>
    <row r="710" spans="1:13" x14ac:dyDescent="0.35">
      <c r="A710" s="23" t="str">
        <f>B555&amp;C693&amp;D710</f>
        <v>CONSUMO PER CAPITA (kg ó litros por individuo)Total Bebidas FriasEN COLEGIO/INSTITUTO/UNIV.</v>
      </c>
      <c r="B710" s="23">
        <v>0</v>
      </c>
      <c r="C710" s="23">
        <v>0</v>
      </c>
      <c r="D710" s="23" t="s">
        <v>128</v>
      </c>
      <c r="E710" s="56">
        <v>1.5874516350160559E-2</v>
      </c>
      <c r="F710" s="56">
        <v>3.1590541933130177E-2</v>
      </c>
      <c r="G710" s="56">
        <v>1.6582379982812308E-2</v>
      </c>
      <c r="H710" s="56">
        <v>8.2254744205937522E-2</v>
      </c>
      <c r="I710" s="56">
        <v>6.9427725335247742E-2</v>
      </c>
      <c r="J710" s="56">
        <v>4.6776828865856948E-2</v>
      </c>
      <c r="K710" s="56">
        <v>2.8439754626289036E-2</v>
      </c>
      <c r="L710" s="56">
        <v>1.0699762601764994E-2</v>
      </c>
      <c r="M710" s="90">
        <v>2.1099475884242262E-2</v>
      </c>
    </row>
    <row r="711" spans="1:13" x14ac:dyDescent="0.35">
      <c r="A711" s="23" t="str">
        <f>B555&amp;C693&amp;D711</f>
        <v>CONSUMO PER CAPITA (kg ó litros por individuo)Total Bebidas FriasEN MI CASA</v>
      </c>
      <c r="B711" s="23">
        <v>0</v>
      </c>
      <c r="C711" s="23">
        <v>0</v>
      </c>
      <c r="D711" s="24" t="s">
        <v>129</v>
      </c>
      <c r="E711" s="24">
        <v>0.53007911493511095</v>
      </c>
      <c r="F711" s="24">
        <v>0.65019041877568517</v>
      </c>
      <c r="G711" s="24">
        <v>0.44817866071666507</v>
      </c>
      <c r="H711" s="24">
        <v>0.42551663621896429</v>
      </c>
      <c r="I711" s="24">
        <v>0.34927080800309701</v>
      </c>
      <c r="J711" s="24">
        <v>0.47779949822973633</v>
      </c>
      <c r="K711" s="24">
        <v>0.36995719719281317</v>
      </c>
      <c r="L711" s="24">
        <v>0.32674192276065911</v>
      </c>
      <c r="M711" s="90">
        <v>0.39360567668317759</v>
      </c>
    </row>
    <row r="712" spans="1:13" x14ac:dyDescent="0.35">
      <c r="A712" s="23" t="str">
        <f>B555&amp;C693&amp;D712</f>
        <v>CONSUMO PER CAPITA (kg ó litros por individuo)Total Bebidas FriasEN M.TRANSP.(AVION,TREN,AUTOC,E</v>
      </c>
      <c r="B712" s="23">
        <v>0</v>
      </c>
      <c r="C712" s="23">
        <v>0</v>
      </c>
      <c r="D712" s="23" t="s">
        <v>130</v>
      </c>
      <c r="E712" s="56">
        <v>5.9450122537476641E-2</v>
      </c>
      <c r="F712" s="56">
        <v>0.14183083897774146</v>
      </c>
      <c r="G712" s="56">
        <v>4.1243571599798197E-2</v>
      </c>
      <c r="H712" s="56">
        <v>4.3233253216138925E-2</v>
      </c>
      <c r="I712" s="56">
        <v>3.3475914789694895E-2</v>
      </c>
      <c r="J712" s="56">
        <v>8.2078685838752261E-2</v>
      </c>
      <c r="K712" s="56">
        <v>3.9916332392224037E-2</v>
      </c>
      <c r="L712" s="56">
        <v>1.7382571635002106E-2</v>
      </c>
      <c r="M712" s="90">
        <v>5.5001424653908651E-3</v>
      </c>
    </row>
    <row r="713" spans="1:13" x14ac:dyDescent="0.35">
      <c r="A713" s="23" t="str">
        <f>B555&amp;C693&amp;D713</f>
        <v>CONSUMO PER CAPITA (kg ó litros por individuo)Total Bebidas FriasEN OTRO LUGAR</v>
      </c>
      <c r="B713" s="23">
        <v>0</v>
      </c>
      <c r="C713" s="23">
        <v>0</v>
      </c>
      <c r="D713" s="24" t="s">
        <v>131</v>
      </c>
      <c r="E713" s="24">
        <v>0.27986313300688781</v>
      </c>
      <c r="F713" s="24">
        <v>0.46980717011140871</v>
      </c>
      <c r="G713" s="24">
        <v>0.23215012810370619</v>
      </c>
      <c r="H713" s="24">
        <v>0.26673859589734816</v>
      </c>
      <c r="I713" s="24">
        <v>0.40167579867584935</v>
      </c>
      <c r="J713" s="24">
        <v>0.84454398041891832</v>
      </c>
      <c r="K713" s="24">
        <v>0.26864837494633526</v>
      </c>
      <c r="L713" s="24">
        <v>0.29046339033185203</v>
      </c>
      <c r="M713" s="90">
        <v>0.36537226660096411</v>
      </c>
    </row>
    <row r="714" spans="1:13" x14ac:dyDescent="0.35">
      <c r="A714" s="23" t="str">
        <f>B555&amp;C693&amp;D714</f>
        <v>CONSUMO PER CAPITA (kg ó litros por individuo)Total Bebidas FriasDESAYUNO</v>
      </c>
      <c r="B714" s="23">
        <v>0</v>
      </c>
      <c r="C714" s="23">
        <v>0</v>
      </c>
      <c r="D714" s="23" t="s">
        <v>132</v>
      </c>
      <c r="E714" s="56">
        <v>0.58964978747576602</v>
      </c>
      <c r="F714" s="56">
        <v>1.2697455078539246</v>
      </c>
      <c r="G714" s="56">
        <v>0.7170470820761593</v>
      </c>
      <c r="H714" s="56">
        <v>0.65503291146546805</v>
      </c>
      <c r="I714" s="56">
        <v>0.70070380352213635</v>
      </c>
      <c r="J714" s="56">
        <v>1.2963224288281421</v>
      </c>
      <c r="K714" s="56">
        <v>0.7348233506205798</v>
      </c>
      <c r="L714" s="56">
        <v>0.7623253245192233</v>
      </c>
      <c r="M714" s="90">
        <v>0.80039170540968096</v>
      </c>
    </row>
    <row r="715" spans="1:13" x14ac:dyDescent="0.35">
      <c r="A715" s="23" t="str">
        <f>B555&amp;C693&amp;D715</f>
        <v>CONSUMO PER CAPITA (kg ó litros por individuo)Total Bebidas FriasAPERITIVO/ANTES DE COMER</v>
      </c>
      <c r="B715" s="23">
        <v>0</v>
      </c>
      <c r="C715" s="23">
        <v>0</v>
      </c>
      <c r="D715" s="24" t="s">
        <v>133</v>
      </c>
      <c r="E715" s="24">
        <v>2.4980767443526877</v>
      </c>
      <c r="F715" s="24">
        <v>3.8207991640633003</v>
      </c>
      <c r="G715" s="24">
        <v>2.2955214078784163</v>
      </c>
      <c r="H715" s="24">
        <v>2.0280746244041201</v>
      </c>
      <c r="I715" s="24">
        <v>2.4682775505821275</v>
      </c>
      <c r="J715" s="24">
        <v>3.5215672868133092</v>
      </c>
      <c r="K715" s="24">
        <v>2.1360065283351388</v>
      </c>
      <c r="L715" s="24">
        <v>1.8981878474207272</v>
      </c>
      <c r="M715" s="90">
        <v>2.1998324200993755</v>
      </c>
    </row>
    <row r="716" spans="1:13" x14ac:dyDescent="0.35">
      <c r="A716" s="23" t="str">
        <f>B555&amp;C693&amp;D716</f>
        <v>CONSUMO PER CAPITA (kg ó litros por individuo)Total Bebidas FriasCOMIDA</v>
      </c>
      <c r="B716" s="23">
        <v>0</v>
      </c>
      <c r="C716" s="23">
        <v>0</v>
      </c>
      <c r="D716" s="23" t="s">
        <v>134</v>
      </c>
      <c r="E716" s="56">
        <v>3.828862563484531</v>
      </c>
      <c r="F716" s="56">
        <v>6.2586028131306621</v>
      </c>
      <c r="G716" s="56">
        <v>4.0722011686093742</v>
      </c>
      <c r="H716" s="56">
        <v>3.6657461215534233</v>
      </c>
      <c r="I716" s="56">
        <v>4.2721572779687795</v>
      </c>
      <c r="J716" s="56">
        <v>5.7301556668564464</v>
      </c>
      <c r="K716" s="56">
        <v>4.0246928061785807</v>
      </c>
      <c r="L716" s="56">
        <v>3.6345761940276593</v>
      </c>
      <c r="M716" s="90">
        <v>4.1361556789922744</v>
      </c>
    </row>
    <row r="717" spans="1:13" x14ac:dyDescent="0.35">
      <c r="A717" s="23" t="str">
        <f>B555&amp;C693&amp;D717</f>
        <v>CONSUMO PER CAPITA (kg ó litros por individuo)Total Bebidas FriasTARDE/MERIENDA</v>
      </c>
      <c r="B717" s="23">
        <v>0</v>
      </c>
      <c r="C717" s="23">
        <v>0</v>
      </c>
      <c r="D717" s="24" t="s">
        <v>135</v>
      </c>
      <c r="E717" s="24">
        <v>1.7268457775981041</v>
      </c>
      <c r="F717" s="24">
        <v>2.7649250289719243</v>
      </c>
      <c r="G717" s="24">
        <v>1.3693224401041448</v>
      </c>
      <c r="H717" s="24">
        <v>1.3066583649543035</v>
      </c>
      <c r="I717" s="24">
        <v>1.7872591092509236</v>
      </c>
      <c r="J717" s="24">
        <v>2.720488971249674</v>
      </c>
      <c r="K717" s="24">
        <v>1.3832306008136446</v>
      </c>
      <c r="L717" s="24">
        <v>1.2584751727356045</v>
      </c>
      <c r="M717" s="90">
        <v>1.6093554939859369</v>
      </c>
    </row>
    <row r="718" spans="1:13" x14ac:dyDescent="0.35">
      <c r="A718" s="23" t="str">
        <f>B555&amp;C693&amp;D718</f>
        <v>CONSUMO PER CAPITA (kg ó litros por individuo)Total Bebidas FriasANTES DE CENAR</v>
      </c>
      <c r="B718" s="23">
        <v>0</v>
      </c>
      <c r="C718" s="23">
        <v>0</v>
      </c>
      <c r="D718" s="23" t="s">
        <v>136</v>
      </c>
      <c r="E718" s="56">
        <v>1.0657635595852277</v>
      </c>
      <c r="F718" s="56">
        <v>1.9306323316109257</v>
      </c>
      <c r="G718" s="56">
        <v>1.1602422536543067</v>
      </c>
      <c r="H718" s="56">
        <v>0.93276197362060131</v>
      </c>
      <c r="I718" s="56">
        <v>1.153994275383641</v>
      </c>
      <c r="J718" s="56">
        <v>1.9024195475794892</v>
      </c>
      <c r="K718" s="56">
        <v>1.1114554801815992</v>
      </c>
      <c r="L718" s="56">
        <v>0.9768870246564415</v>
      </c>
      <c r="M718" s="90">
        <v>1.1818803864321281</v>
      </c>
    </row>
    <row r="719" spans="1:13" x14ac:dyDescent="0.35">
      <c r="A719" s="23" t="str">
        <f>B555&amp;C693&amp;D719</f>
        <v>CONSUMO PER CAPITA (kg ó litros por individuo)Total Bebidas FriasCENA</v>
      </c>
      <c r="B719" s="23">
        <v>0</v>
      </c>
      <c r="C719" s="23">
        <v>0</v>
      </c>
      <c r="D719" s="24" t="s">
        <v>137</v>
      </c>
      <c r="E719" s="24">
        <v>1.3396017024299143</v>
      </c>
      <c r="F719" s="24">
        <v>3.9420322875158145</v>
      </c>
      <c r="G719" s="24">
        <v>1.8396405624322225</v>
      </c>
      <c r="H719" s="24">
        <v>1.3617766860472666</v>
      </c>
      <c r="I719" s="24">
        <v>2.0717928629351618</v>
      </c>
      <c r="J719" s="24">
        <v>4.1760417585010225</v>
      </c>
      <c r="K719" s="24">
        <v>1.7479010955407253</v>
      </c>
      <c r="L719" s="24">
        <v>1.5537994242334734</v>
      </c>
      <c r="M719" s="90">
        <v>1.8743977966658847</v>
      </c>
    </row>
    <row r="720" spans="1:13" x14ac:dyDescent="0.35">
      <c r="A720" s="23" t="str">
        <f>B555&amp;C693&amp;D720</f>
        <v>CONSUMO PER CAPITA (kg ó litros por individuo)Total Bebidas FriasDESPUES DE LA CENA</v>
      </c>
      <c r="B720" s="23">
        <v>0</v>
      </c>
      <c r="C720" s="23">
        <v>0</v>
      </c>
      <c r="D720" s="23" t="s">
        <v>138</v>
      </c>
      <c r="E720" s="56">
        <v>0.13853205562837581</v>
      </c>
      <c r="F720" s="56">
        <v>0.6058876736313511</v>
      </c>
      <c r="G720" s="56">
        <v>0.30924261109635365</v>
      </c>
      <c r="H720" s="56">
        <v>0.25706887854644528</v>
      </c>
      <c r="I720" s="56">
        <v>0.31425587252326276</v>
      </c>
      <c r="J720" s="56">
        <v>0.70857189349696847</v>
      </c>
      <c r="K720" s="56">
        <v>0.29921703517716947</v>
      </c>
      <c r="L720" s="56">
        <v>0.22323042554962114</v>
      </c>
      <c r="M720" s="90">
        <v>0.29221132070776323</v>
      </c>
    </row>
    <row r="721" spans="1:13" x14ac:dyDescent="0.35">
      <c r="A721" s="23" t="str">
        <f>B555&amp;C693&amp;D721</f>
        <v>CONSUMO PER CAPITA (kg ó litros por individuo)Total Bebidas FriasDURANTE EL DIA</v>
      </c>
      <c r="B721" s="23">
        <v>0</v>
      </c>
      <c r="C721" s="23">
        <v>0</v>
      </c>
      <c r="D721" s="24" t="s">
        <v>139</v>
      </c>
      <c r="E721" s="24">
        <v>0.83557519926876789</v>
      </c>
      <c r="F721" s="24">
        <v>1.5565967997753498</v>
      </c>
      <c r="G721" s="24">
        <v>0.72162125747825645</v>
      </c>
      <c r="H721" s="24">
        <v>0.76396264240761602</v>
      </c>
      <c r="I721" s="24">
        <v>1.0009514271057434</v>
      </c>
      <c r="J721" s="24">
        <v>1.8174945735322783</v>
      </c>
      <c r="K721" s="24">
        <v>0.89054553437974249</v>
      </c>
      <c r="L721" s="24">
        <v>0.75790989732298131</v>
      </c>
      <c r="M721" s="90">
        <v>0.94170840599056527</v>
      </c>
    </row>
    <row r="722" spans="1:13" x14ac:dyDescent="0.35">
      <c r="A722" s="23" t="str">
        <f>B555&amp;C693&amp;D722</f>
        <v>CONSUMO PER CAPITA (kg ó litros por individuo)Total Bebidas FriasCON AMIGOS</v>
      </c>
      <c r="B722" s="23">
        <v>0</v>
      </c>
      <c r="C722" s="23">
        <v>0</v>
      </c>
      <c r="D722" s="23" t="s">
        <v>140</v>
      </c>
      <c r="E722" s="56">
        <v>3.7839667823349816</v>
      </c>
      <c r="F722" s="56">
        <v>6.6829572241094404</v>
      </c>
      <c r="G722" s="56">
        <v>4.0982921211965078</v>
      </c>
      <c r="H722" s="56">
        <v>3.4857199858211421</v>
      </c>
      <c r="I722" s="56">
        <v>4.3843573945383403</v>
      </c>
      <c r="J722" s="56">
        <v>6.5886919039527685</v>
      </c>
      <c r="K722" s="56">
        <v>3.9108851210826288</v>
      </c>
      <c r="L722" s="56">
        <v>3.6493226052292069</v>
      </c>
      <c r="M722" s="90">
        <v>4.0610672141733541</v>
      </c>
    </row>
    <row r="723" spans="1:13" x14ac:dyDescent="0.35">
      <c r="A723" s="23" t="str">
        <f>B555&amp;C693&amp;D723</f>
        <v>CONSUMO PER CAPITA (kg ó litros por individuo)Total Bebidas FriasCON CLIENTES</v>
      </c>
      <c r="B723" s="23">
        <v>0</v>
      </c>
      <c r="C723" s="23">
        <v>0</v>
      </c>
      <c r="D723" s="24" t="s">
        <v>141</v>
      </c>
      <c r="E723" s="24">
        <v>8.0938666739435103E-2</v>
      </c>
      <c r="F723" s="24">
        <v>9.4739942192393747E-2</v>
      </c>
      <c r="G723" s="24">
        <v>5.5740301738031336E-2</v>
      </c>
      <c r="H723" s="24">
        <v>4.5250355434473172E-2</v>
      </c>
      <c r="I723" s="24">
        <v>5.990845227683006E-2</v>
      </c>
      <c r="J723" s="24">
        <v>6.9519969382022151E-2</v>
      </c>
      <c r="K723" s="24">
        <v>5.2549358852697521E-2</v>
      </c>
      <c r="L723" s="24">
        <v>4.170790672693199E-2</v>
      </c>
      <c r="M723" s="90">
        <v>3.9140465153219006E-2</v>
      </c>
    </row>
    <row r="724" spans="1:13" x14ac:dyDescent="0.35">
      <c r="A724" s="23" t="str">
        <f>B555&amp;C693&amp;D724</f>
        <v>CONSUMO PER CAPITA (kg ó litros por individuo)Total Bebidas FriasCON COMPAÑEROS DE TRABAJO</v>
      </c>
      <c r="B724" s="23">
        <v>0</v>
      </c>
      <c r="C724" s="23">
        <v>0</v>
      </c>
      <c r="D724" s="23" t="s">
        <v>142</v>
      </c>
      <c r="E724" s="56">
        <v>0.62431522120186755</v>
      </c>
      <c r="F724" s="56">
        <v>0.86759066095404969</v>
      </c>
      <c r="G724" s="56">
        <v>0.71332457023552698</v>
      </c>
      <c r="H724" s="56">
        <v>0.62244344351885672</v>
      </c>
      <c r="I724" s="56">
        <v>0.67320073856438345</v>
      </c>
      <c r="J724" s="56">
        <v>1.0641230764396232</v>
      </c>
      <c r="K724" s="56">
        <v>0.80191538821342023</v>
      </c>
      <c r="L724" s="56">
        <v>0.7455486440699004</v>
      </c>
      <c r="M724" s="90">
        <v>0.75551444106625987</v>
      </c>
    </row>
    <row r="725" spans="1:13" x14ac:dyDescent="0.35">
      <c r="A725" s="23" t="str">
        <f>B555&amp;C693&amp;D725</f>
        <v>CONSUMO PER CAPITA (kg ó litros por individuo)Total Bebidas FriasCON COMPAÑEROS DE CLASE</v>
      </c>
      <c r="B725" s="23">
        <v>0</v>
      </c>
      <c r="C725" s="23">
        <v>0</v>
      </c>
      <c r="D725" s="24" t="s">
        <v>143</v>
      </c>
      <c r="E725" s="24">
        <v>5.0691652796819871E-2</v>
      </c>
      <c r="F725" s="24">
        <v>5.4003407550011512E-2</v>
      </c>
      <c r="G725" s="24">
        <v>4.1752904772188043E-2</v>
      </c>
      <c r="H725" s="24">
        <v>3.518537510878908E-2</v>
      </c>
      <c r="I725" s="24">
        <v>4.4557516915666798E-2</v>
      </c>
      <c r="J725" s="24">
        <v>3.9898488958906284E-2</v>
      </c>
      <c r="K725" s="24">
        <v>5.0614845460642668E-2</v>
      </c>
      <c r="L725" s="24">
        <v>2.457079744116708E-2</v>
      </c>
      <c r="M725" s="90">
        <v>3.689878832556906E-2</v>
      </c>
    </row>
    <row r="726" spans="1:13" x14ac:dyDescent="0.35">
      <c r="A726" s="23" t="str">
        <f>B555&amp;C693&amp;D726</f>
        <v>CONSUMO PER CAPITA (kg ó litros por individuo)Total Bebidas FriasCON FAMILIA</v>
      </c>
      <c r="B726" s="23">
        <v>0</v>
      </c>
      <c r="C726" s="23">
        <v>0</v>
      </c>
      <c r="D726" s="23" t="s">
        <v>144</v>
      </c>
      <c r="E726" s="56">
        <v>3.4099329555897913</v>
      </c>
      <c r="F726" s="56">
        <v>7.4241210101400643</v>
      </c>
      <c r="G726" s="56">
        <v>3.5973619436776541</v>
      </c>
      <c r="H726" s="56">
        <v>2.9773196613958919</v>
      </c>
      <c r="I726" s="56">
        <v>4.1097821395342402</v>
      </c>
      <c r="J726" s="56">
        <v>7.4262144575435487</v>
      </c>
      <c r="K726" s="56">
        <v>3.7027636673653452</v>
      </c>
      <c r="L726" s="56">
        <v>2.9613248913296997</v>
      </c>
      <c r="M726" s="90">
        <v>3.7892146976962571</v>
      </c>
    </row>
    <row r="727" spans="1:13" x14ac:dyDescent="0.35">
      <c r="A727" s="23" t="str">
        <f>B555&amp;C693&amp;D727</f>
        <v>CONSUMO PER CAPITA (kg ó litros por individuo)Total Bebidas FriasCON LA PAREJA</v>
      </c>
      <c r="B727" s="23">
        <v>0</v>
      </c>
      <c r="C727" s="23">
        <v>0</v>
      </c>
      <c r="D727" s="24" t="s">
        <v>145</v>
      </c>
      <c r="E727" s="24">
        <v>1.9029489017144829</v>
      </c>
      <c r="F727" s="24">
        <v>3.5285532359599463</v>
      </c>
      <c r="G727" s="24">
        <v>1.9105231308709989</v>
      </c>
      <c r="H727" s="24">
        <v>1.720402361326024</v>
      </c>
      <c r="I727" s="24">
        <v>2.178812018171389</v>
      </c>
      <c r="J727" s="24">
        <v>3.2791409210371469</v>
      </c>
      <c r="K727" s="24">
        <v>1.8151642171305693</v>
      </c>
      <c r="L727" s="24">
        <v>1.7955102469652136</v>
      </c>
      <c r="M727" s="90">
        <v>2.1888374440329126</v>
      </c>
    </row>
    <row r="728" spans="1:13" x14ac:dyDescent="0.35">
      <c r="A728" s="23" t="str">
        <f>B555&amp;C693&amp;D728</f>
        <v>CONSUMO PER CAPITA (kg ó litros por individuo)Total Bebidas FriasESTABA SOLO/A</v>
      </c>
      <c r="B728" s="23">
        <v>0</v>
      </c>
      <c r="C728" s="23">
        <v>0</v>
      </c>
      <c r="D728" s="23" t="s">
        <v>146</v>
      </c>
      <c r="E728" s="56">
        <v>2.1047796131705439</v>
      </c>
      <c r="F728" s="56">
        <v>3.3686100657373745</v>
      </c>
      <c r="G728" s="56">
        <v>2.0009926210386584</v>
      </c>
      <c r="H728" s="56">
        <v>2.0152800802073214</v>
      </c>
      <c r="I728" s="56">
        <v>2.1986936279024576</v>
      </c>
      <c r="J728" s="56">
        <v>3.2408616593933313</v>
      </c>
      <c r="K728" s="56">
        <v>1.890830015109807</v>
      </c>
      <c r="L728" s="56">
        <v>1.7618879098119093</v>
      </c>
      <c r="M728" s="90">
        <v>2.080075997367469</v>
      </c>
    </row>
    <row r="729" spans="1:13" x14ac:dyDescent="0.35">
      <c r="A729" s="23" t="str">
        <f>B555&amp;C693&amp;D729</f>
        <v>CONSUMO PER CAPITA (kg ó litros por individuo)Total Bebidas FriasOTROS</v>
      </c>
      <c r="B729" s="23">
        <v>0</v>
      </c>
      <c r="C729" s="23">
        <v>0</v>
      </c>
      <c r="D729" s="24" t="s">
        <v>147</v>
      </c>
      <c r="E729" s="24">
        <v>6.5331233066722227E-2</v>
      </c>
      <c r="F729" s="24">
        <v>0.12864490934669628</v>
      </c>
      <c r="G729" s="24">
        <v>6.6850244454817173E-2</v>
      </c>
      <c r="H729" s="24">
        <v>6.9480705690924016E-2</v>
      </c>
      <c r="I729" s="24">
        <v>0.12008186623762145</v>
      </c>
      <c r="J729" s="24">
        <v>0.16461464889171271</v>
      </c>
      <c r="K729" s="24">
        <v>0.10314771045182612</v>
      </c>
      <c r="L729" s="24">
        <v>8.5517554013118433E-2</v>
      </c>
      <c r="M729" s="90">
        <v>8.5184544722224489E-2</v>
      </c>
    </row>
    <row r="730" spans="1:13" x14ac:dyDescent="0.35">
      <c r="A730" s="23" t="str">
        <f>B555&amp;C693&amp;D730</f>
        <v>CONSUMO PER CAPITA (kg ó litros por individuo)Total Bebidas FriasESTAR TRABAJANDO</v>
      </c>
      <c r="B730" s="23">
        <v>0</v>
      </c>
      <c r="C730" s="23">
        <v>0</v>
      </c>
      <c r="D730" s="23" t="s">
        <v>148</v>
      </c>
      <c r="E730" s="56">
        <v>1.3880629980462482</v>
      </c>
      <c r="F730" s="56">
        <v>1.7748728328426446</v>
      </c>
      <c r="G730" s="56">
        <v>1.193986121943984</v>
      </c>
      <c r="H730" s="56">
        <v>1.1755194110527165</v>
      </c>
      <c r="I730" s="56">
        <v>1.3573818835690787</v>
      </c>
      <c r="J730" s="56">
        <v>1.9932954487992474</v>
      </c>
      <c r="K730" s="56">
        <v>1.2277637490037179</v>
      </c>
      <c r="L730" s="56">
        <v>1.3417875156758685</v>
      </c>
      <c r="M730" s="90">
        <v>1.3878070030529848</v>
      </c>
    </row>
    <row r="731" spans="1:13" x14ac:dyDescent="0.35">
      <c r="A731" s="23" t="str">
        <f>B555&amp;C693&amp;D731</f>
        <v>CONSUMO PER CAPITA (kg ó litros por individuo)Total Bebidas FriasCOMIDA DE NEGOCIOS</v>
      </c>
      <c r="B731" s="23">
        <v>0</v>
      </c>
      <c r="C731" s="23">
        <v>0</v>
      </c>
      <c r="D731" s="24" t="s">
        <v>149</v>
      </c>
      <c r="E731" s="24">
        <v>3.0151719810325179E-2</v>
      </c>
      <c r="F731" s="24">
        <v>6.747060748697746E-2</v>
      </c>
      <c r="G731" s="24">
        <v>8.5858009305497529E-2</v>
      </c>
      <c r="H731" s="24">
        <v>2.2082559287389253E-2</v>
      </c>
      <c r="I731" s="24">
        <v>3.3813943672547087E-2</v>
      </c>
      <c r="J731" s="24">
        <v>3.7681655810817519E-2</v>
      </c>
      <c r="K731" s="24">
        <v>9.1259930266524486E-2</v>
      </c>
      <c r="L731" s="24">
        <v>2.8161255495528895E-2</v>
      </c>
      <c r="M731" s="90">
        <v>3.3986283462328459E-2</v>
      </c>
    </row>
    <row r="732" spans="1:13" x14ac:dyDescent="0.35">
      <c r="A732" s="23" t="str">
        <f>B555&amp;C693&amp;D732</f>
        <v>CONSUMO PER CAPITA (kg ó litros por individuo)Total Bebidas FriasPOR PLACER/RELAX</v>
      </c>
      <c r="B732" s="23">
        <v>0</v>
      </c>
      <c r="C732" s="23">
        <v>0</v>
      </c>
      <c r="D732" s="23" t="s">
        <v>150</v>
      </c>
      <c r="E732" s="56">
        <v>1.9382176944674487</v>
      </c>
      <c r="F732" s="56">
        <v>4.5378966811014907</v>
      </c>
      <c r="G732" s="56">
        <v>2.0348357703448654</v>
      </c>
      <c r="H732" s="56">
        <v>1.6513868005369239</v>
      </c>
      <c r="I732" s="56">
        <v>2.4440082765668576</v>
      </c>
      <c r="J732" s="56">
        <v>4.3226436671667159</v>
      </c>
      <c r="K732" s="56">
        <v>1.8446533355718968</v>
      </c>
      <c r="L732" s="56">
        <v>1.7223159177547611</v>
      </c>
      <c r="M732" s="90">
        <v>2.1388834623062087</v>
      </c>
    </row>
    <row r="733" spans="1:13" x14ac:dyDescent="0.35">
      <c r="A733" s="23" t="str">
        <f>B555&amp;C693&amp;D733</f>
        <v>CONSUMO PER CAPITA (kg ó litros por individuo)Total Bebidas FriasTENER HAMBRE/SIN PLANIFICAR</v>
      </c>
      <c r="B733" s="23">
        <v>0</v>
      </c>
      <c r="C733" s="23">
        <v>0</v>
      </c>
      <c r="D733" s="24" t="s">
        <v>151</v>
      </c>
      <c r="E733" s="24">
        <v>3.2587354544099072</v>
      </c>
      <c r="F733" s="24">
        <v>6.2686599508680612</v>
      </c>
      <c r="G733" s="24">
        <v>3.4102027315577597</v>
      </c>
      <c r="H733" s="24">
        <v>3.1412425482904536</v>
      </c>
      <c r="I733" s="24">
        <v>3.2079908873302578</v>
      </c>
      <c r="J733" s="24">
        <v>5.2547799423316892</v>
      </c>
      <c r="K733" s="24">
        <v>2.6916327849339705</v>
      </c>
      <c r="L733" s="24">
        <v>2.4128521099180458</v>
      </c>
      <c r="M733" s="90">
        <v>2.9901896601273168</v>
      </c>
    </row>
    <row r="734" spans="1:13" x14ac:dyDescent="0.35">
      <c r="A734" s="23" t="str">
        <f>B555&amp;C693&amp;D734</f>
        <v>CONSUMO PER CAPITA (kg ó litros por individuo)Total Bebidas FriasESTAR DE COMPRAS</v>
      </c>
      <c r="B734" s="23">
        <v>0</v>
      </c>
      <c r="C734" s="23">
        <v>0</v>
      </c>
      <c r="D734" s="23" t="s">
        <v>152</v>
      </c>
      <c r="E734" s="56">
        <v>0.32266983242265557</v>
      </c>
      <c r="F734" s="56">
        <v>0.53904865580782502</v>
      </c>
      <c r="G734" s="56">
        <v>0.32546861722555126</v>
      </c>
      <c r="H734" s="56">
        <v>0.30099294353217448</v>
      </c>
      <c r="I734" s="56">
        <v>0.29412598939788198</v>
      </c>
      <c r="J734" s="56">
        <v>0.45612654605016784</v>
      </c>
      <c r="K734" s="56">
        <v>0.31250622972886144</v>
      </c>
      <c r="L734" s="56">
        <v>0.3127767718252944</v>
      </c>
      <c r="M734" s="90">
        <v>0.27669834515404496</v>
      </c>
    </row>
    <row r="735" spans="1:13" x14ac:dyDescent="0.35">
      <c r="A735" s="23" t="str">
        <f>B555&amp;C693&amp;D735</f>
        <v>CONSUMO PER CAPITA (kg ó litros por individuo)Total Bebidas FriasNO COCINAR EN CASA</v>
      </c>
      <c r="B735" s="23">
        <v>0</v>
      </c>
      <c r="C735" s="23">
        <v>0</v>
      </c>
      <c r="D735" s="24" t="s">
        <v>153</v>
      </c>
      <c r="E735" s="24">
        <v>0.43161927813346368</v>
      </c>
      <c r="F735" s="24">
        <v>0.7240615614907312</v>
      </c>
      <c r="G735" s="24">
        <v>0.42667172071592419</v>
      </c>
      <c r="H735" s="24">
        <v>0.38292791384055225</v>
      </c>
      <c r="I735" s="24">
        <v>0.48140279114719281</v>
      </c>
      <c r="J735" s="24">
        <v>0.63964492484456836</v>
      </c>
      <c r="K735" s="24">
        <v>0.41415965991632719</v>
      </c>
      <c r="L735" s="24">
        <v>0.34799462163544348</v>
      </c>
      <c r="M735" s="90">
        <v>0.384404635627972</v>
      </c>
    </row>
    <row r="736" spans="1:13" x14ac:dyDescent="0.35">
      <c r="A736" s="23" t="str">
        <f>B555&amp;C693&amp;D736</f>
        <v>CONSUMO PER CAPITA (kg ó litros por individuo)Total Bebidas FriasCELEBRACION/FIESTA/SALIR TOMAR</v>
      </c>
      <c r="B736" s="23">
        <v>0</v>
      </c>
      <c r="C736" s="23">
        <v>0</v>
      </c>
      <c r="D736" s="23" t="s">
        <v>154</v>
      </c>
      <c r="E736" s="56">
        <v>3.7403519119439808</v>
      </c>
      <c r="F736" s="56">
        <v>6.6582709398424704</v>
      </c>
      <c r="G736" s="56">
        <v>4.1591338515044365</v>
      </c>
      <c r="H736" s="56">
        <v>3.4133014063571299</v>
      </c>
      <c r="I736" s="56">
        <v>4.8826154138252935</v>
      </c>
      <c r="J736" s="56">
        <v>7.5158336176929152</v>
      </c>
      <c r="K736" s="56">
        <v>4.714161475047848</v>
      </c>
      <c r="L736" s="56">
        <v>4.0077300614718157</v>
      </c>
      <c r="M736" s="90">
        <v>4.8298729523743598</v>
      </c>
    </row>
    <row r="737" spans="1:13" x14ac:dyDescent="0.35">
      <c r="A737" s="23" t="str">
        <f>B555&amp;C693&amp;D737</f>
        <v>CONSUMO PER CAPITA (kg ó litros por individuo)Total Bebidas FriasVIENDO DEPORTES</v>
      </c>
      <c r="B737" s="23">
        <v>0</v>
      </c>
      <c r="C737" s="23">
        <v>0</v>
      </c>
      <c r="D737" s="24" t="s">
        <v>155</v>
      </c>
      <c r="E737" s="24">
        <v>0.23876502329763397</v>
      </c>
      <c r="F737" s="24">
        <v>0.31254276919084534</v>
      </c>
      <c r="G737" s="24">
        <v>0.22602143691309534</v>
      </c>
      <c r="H737" s="24">
        <v>0.30276592114516493</v>
      </c>
      <c r="I737" s="24">
        <v>0.33392290684232218</v>
      </c>
      <c r="J737" s="24">
        <v>0.35531107891556651</v>
      </c>
      <c r="K737" s="24">
        <v>0.38733713532786512</v>
      </c>
      <c r="L737" s="24">
        <v>0.27686851714694261</v>
      </c>
      <c r="M737" s="90">
        <v>0.25563147352829413</v>
      </c>
    </row>
    <row r="738" spans="1:13" x14ac:dyDescent="0.35">
      <c r="A738" s="23" t="str">
        <f>B555&amp;C693&amp;D738</f>
        <v>CONSUMO PER CAPITA (kg ó litros por individuo)Total Bebidas FriasOTROS MOTIVOS</v>
      </c>
      <c r="B738" s="23">
        <v>0</v>
      </c>
      <c r="C738" s="23">
        <v>0</v>
      </c>
      <c r="D738" s="23" t="s">
        <v>156</v>
      </c>
      <c r="E738" s="56">
        <v>0.67433221582801428</v>
      </c>
      <c r="F738" s="56">
        <v>1.2663946113172819</v>
      </c>
      <c r="G738" s="56">
        <v>0.62266223865138648</v>
      </c>
      <c r="H738" s="56">
        <v>0.58086336259746685</v>
      </c>
      <c r="I738" s="56">
        <v>0.73413084865912859</v>
      </c>
      <c r="J738" s="56">
        <v>1.2977493843231238</v>
      </c>
      <c r="K738" s="56">
        <v>0.64439586104057045</v>
      </c>
      <c r="L738" s="56">
        <v>0.61490276250046139</v>
      </c>
      <c r="M738" s="90">
        <v>0.73845785598101665</v>
      </c>
    </row>
    <row r="739" spans="1:13" x14ac:dyDescent="0.35">
      <c r="A739" s="23" t="str">
        <f>B555&amp;C739&amp;D739</f>
        <v>CONSUMO PER CAPITA (kg ó litros por individuo)Total Bebidas CalientesT.ESPAÑA</v>
      </c>
      <c r="B739" s="23">
        <v>0</v>
      </c>
      <c r="C739" s="23" t="s">
        <v>65</v>
      </c>
      <c r="D739" s="24" t="s">
        <v>49</v>
      </c>
      <c r="E739" s="24">
        <v>1.800945993060926</v>
      </c>
      <c r="F739" s="24">
        <v>2.4107374575008671</v>
      </c>
      <c r="G739" s="24">
        <v>2.0049589928013574</v>
      </c>
      <c r="H739" s="24">
        <v>2.0236651870550886</v>
      </c>
      <c r="I739" s="24">
        <v>1.8829773670355949</v>
      </c>
      <c r="J739" s="24">
        <v>2.3325127602547808</v>
      </c>
      <c r="K739" s="24">
        <v>1.9932062421457475</v>
      </c>
      <c r="L739" s="24">
        <v>2.0212260235271051</v>
      </c>
      <c r="M739" s="90">
        <v>1.8864934878372583</v>
      </c>
    </row>
    <row r="740" spans="1:13" x14ac:dyDescent="0.35">
      <c r="A740" s="23" t="str">
        <f>B555&amp;C739&amp;D740</f>
        <v>CONSUMO PER CAPITA (kg ó litros por individuo)Total Bebidas CalientesHiper+Super+Discount+G.A</v>
      </c>
      <c r="B740" s="23">
        <v>0</v>
      </c>
      <c r="C740" s="23">
        <v>0</v>
      </c>
      <c r="D740" s="23" t="s">
        <v>112</v>
      </c>
      <c r="E740" s="56">
        <v>3.8257188151951831E-2</v>
      </c>
      <c r="F740" s="56">
        <v>5.1518896986807963E-2</v>
      </c>
      <c r="G740" s="56">
        <v>2.458400420728173E-2</v>
      </c>
      <c r="H740" s="56">
        <v>2.6912938498118658E-2</v>
      </c>
      <c r="I740" s="56">
        <v>2.681591616591944E-2</v>
      </c>
      <c r="J740" s="56">
        <v>4.4556086831920201E-2</v>
      </c>
      <c r="K740" s="56">
        <v>2.6809568754849453E-2</v>
      </c>
      <c r="L740" s="56">
        <v>2.5181626743685084E-2</v>
      </c>
      <c r="M740" s="90">
        <v>2.9632387447699693E-2</v>
      </c>
    </row>
    <row r="741" spans="1:13" x14ac:dyDescent="0.35">
      <c r="A741" s="23" t="str">
        <f>B555&amp;C739&amp;D741</f>
        <v>CONSUMO PER CAPITA (kg ó litros por individuo)Total Bebidas CalientesRestaurantes</v>
      </c>
      <c r="B741" s="23">
        <v>0</v>
      </c>
      <c r="C741" s="23">
        <v>0</v>
      </c>
      <c r="D741" s="24" t="s">
        <v>113</v>
      </c>
      <c r="E741" s="24">
        <v>7.1489950869229296E-2</v>
      </c>
      <c r="F741" s="24">
        <v>0.11499981765642814</v>
      </c>
      <c r="G741" s="24">
        <v>9.0540825718716342E-2</v>
      </c>
      <c r="H741" s="24">
        <v>8.0967681890332308E-2</v>
      </c>
      <c r="I741" s="24">
        <v>7.9545413897726513E-2</v>
      </c>
      <c r="J741" s="24">
        <v>0.10272861864991734</v>
      </c>
      <c r="K741" s="24">
        <v>8.1577874256094751E-2</v>
      </c>
      <c r="L741" s="24">
        <v>8.3013113647655942E-2</v>
      </c>
      <c r="M741" s="90">
        <v>7.8798470451222971E-2</v>
      </c>
    </row>
    <row r="742" spans="1:13" x14ac:dyDescent="0.35">
      <c r="A742" s="23" t="str">
        <f>B555&amp;C739&amp;D742</f>
        <v>CONSUMO PER CAPITA (kg ó litros por individuo)Total Bebidas CalientesRestaurantes Fast Food</v>
      </c>
      <c r="B742" s="23">
        <v>0</v>
      </c>
      <c r="C742" s="23">
        <v>0</v>
      </c>
      <c r="D742" s="23" t="s">
        <v>114</v>
      </c>
      <c r="E742" s="56">
        <v>1.8493900168490864E-2</v>
      </c>
      <c r="F742" s="56">
        <v>2.4442991746653219E-2</v>
      </c>
      <c r="G742" s="56">
        <v>2.464863760985464E-2</v>
      </c>
      <c r="H742" s="56">
        <v>2.3626067498472583E-2</v>
      </c>
      <c r="I742" s="56">
        <v>2.0971194107970083E-2</v>
      </c>
      <c r="J742" s="56">
        <v>2.6646273349722232E-2</v>
      </c>
      <c r="K742" s="56">
        <v>2.2156336404374175E-2</v>
      </c>
      <c r="L742" s="56">
        <v>2.8773623090070345E-2</v>
      </c>
      <c r="M742" s="90">
        <v>2.7864114888861022E-2</v>
      </c>
    </row>
    <row r="743" spans="1:13" x14ac:dyDescent="0.35">
      <c r="A743" s="23" t="str">
        <f>B555&amp;C739&amp;D743</f>
        <v>CONSUMO PER CAPITA (kg ó litros por individuo)Total Bebidas CalientesBares/Cafeterias/Cervecerias</v>
      </c>
      <c r="B743" s="23">
        <v>0</v>
      </c>
      <c r="C743" s="23">
        <v>0</v>
      </c>
      <c r="D743" s="24" t="s">
        <v>115</v>
      </c>
      <c r="E743" s="24">
        <v>1.3121269189819418</v>
      </c>
      <c r="F743" s="24">
        <v>1.7330213864295572</v>
      </c>
      <c r="G743" s="24">
        <v>1.4713830391465519</v>
      </c>
      <c r="H743" s="24">
        <v>1.4600740404786585</v>
      </c>
      <c r="I743" s="24">
        <v>1.3709959916841388</v>
      </c>
      <c r="J743" s="24">
        <v>1.7062943664821297</v>
      </c>
      <c r="K743" s="24">
        <v>1.486429977446466</v>
      </c>
      <c r="L743" s="24">
        <v>1.4722377591860203</v>
      </c>
      <c r="M743" s="90">
        <v>1.3596031513987574</v>
      </c>
    </row>
    <row r="744" spans="1:13" x14ac:dyDescent="0.35">
      <c r="A744" s="23" t="str">
        <f>B555&amp;C739&amp;D744</f>
        <v>CONSUMO PER CAPITA (kg ó litros por individuo)Total Bebidas CalientesPanaderias/Pastelerias</v>
      </c>
      <c r="B744" s="23">
        <v>0</v>
      </c>
      <c r="C744" s="23">
        <v>0</v>
      </c>
      <c r="D744" s="23" t="s">
        <v>116</v>
      </c>
      <c r="E744" s="56">
        <v>7.1341191993301731E-2</v>
      </c>
      <c r="F744" s="56">
        <v>7.866892610674428E-2</v>
      </c>
      <c r="G744" s="56">
        <v>7.6844601721920799E-2</v>
      </c>
      <c r="H744" s="56">
        <v>8.2822089533408416E-2</v>
      </c>
      <c r="I744" s="56">
        <v>6.863366164658688E-2</v>
      </c>
      <c r="J744" s="56">
        <v>7.1116149599265682E-2</v>
      </c>
      <c r="K744" s="56">
        <v>7.2300311010051591E-2</v>
      </c>
      <c r="L744" s="56">
        <v>8.1814419399826574E-2</v>
      </c>
      <c r="M744" s="90">
        <v>7.039872319268986E-2</v>
      </c>
    </row>
    <row r="745" spans="1:13" x14ac:dyDescent="0.35">
      <c r="A745" s="23" t="str">
        <f>B555&amp;C739&amp;D745</f>
        <v>CONSUMO PER CAPITA (kg ó litros por individuo)Total Bebidas CalientesTda.Alimentacion/Delicatesen</v>
      </c>
      <c r="B745" s="23">
        <v>0</v>
      </c>
      <c r="C745" s="23">
        <v>0</v>
      </c>
      <c r="D745" s="24" t="s">
        <v>117</v>
      </c>
      <c r="E745" s="24">
        <v>1.0323523240708702E-3</v>
      </c>
      <c r="F745" s="24">
        <v>1.9836803951637259E-2</v>
      </c>
      <c r="G745" s="24">
        <v>3.6502267273009724E-2</v>
      </c>
      <c r="H745" s="24">
        <v>3.8190653797528354E-2</v>
      </c>
      <c r="I745" s="24">
        <v>1.1439491990224477E-2</v>
      </c>
      <c r="J745" s="24">
        <v>3.8017636937444656E-3</v>
      </c>
      <c r="K745" s="24">
        <v>7.9251763285256641E-3</v>
      </c>
      <c r="L745" s="24">
        <v>4.8468848152613637E-3</v>
      </c>
      <c r="M745" s="90">
        <v>3.728124204918238E-3</v>
      </c>
    </row>
    <row r="746" spans="1:13" x14ac:dyDescent="0.35">
      <c r="A746" s="23" t="str">
        <f>B555&amp;C739&amp;D746</f>
        <v>CONSUMO PER CAPITA (kg ó litros por individuo)Total Bebidas CalientesCanal Conveniencia/24h</v>
      </c>
      <c r="B746" s="23">
        <v>0</v>
      </c>
      <c r="C746" s="23">
        <v>0</v>
      </c>
      <c r="D746" s="23" t="s">
        <v>118</v>
      </c>
      <c r="E746" s="56">
        <v>3.9019522022809318E-3</v>
      </c>
      <c r="F746" s="56">
        <v>7.8343513121650332E-3</v>
      </c>
      <c r="G746" s="56">
        <v>5.3200647462735258E-3</v>
      </c>
      <c r="H746" s="56">
        <v>6.0387728567955073E-3</v>
      </c>
      <c r="I746" s="56">
        <v>4.3466995306427848E-3</v>
      </c>
      <c r="J746" s="56">
        <v>5.1472127165092018E-3</v>
      </c>
      <c r="K746" s="56">
        <v>8.498108517025274E-3</v>
      </c>
      <c r="L746" s="56">
        <v>7.0767980607451559E-3</v>
      </c>
      <c r="M746" s="90">
        <v>5.3836893334777616E-3</v>
      </c>
    </row>
    <row r="747" spans="1:13" x14ac:dyDescent="0.35">
      <c r="A747" s="23" t="str">
        <f>B555&amp;C739&amp;D747</f>
        <v>CONSUMO PER CAPITA (kg ó litros por individuo)Total Bebidas CalientesHoteles</v>
      </c>
      <c r="B747" s="23">
        <v>0</v>
      </c>
      <c r="C747" s="23">
        <v>0</v>
      </c>
      <c r="D747" s="24" t="s">
        <v>119</v>
      </c>
      <c r="E747" s="24">
        <v>3.3338536981441999E-3</v>
      </c>
      <c r="F747" s="24">
        <v>1.695305335882533E-2</v>
      </c>
      <c r="G747" s="24">
        <v>7.7360919526200641E-3</v>
      </c>
      <c r="H747" s="24">
        <v>5.8933253649933997E-3</v>
      </c>
      <c r="I747" s="24">
        <v>9.7070805209732835E-3</v>
      </c>
      <c r="J747" s="24">
        <v>1.1636119340471677E-2</v>
      </c>
      <c r="K747" s="24">
        <v>8.7547891852553222E-3</v>
      </c>
      <c r="L747" s="24">
        <v>8.5084053075127637E-3</v>
      </c>
      <c r="M747" s="90">
        <v>1.1231248073787675E-2</v>
      </c>
    </row>
    <row r="748" spans="1:13" x14ac:dyDescent="0.35">
      <c r="A748" s="23" t="str">
        <f>B555&amp;C739&amp;D748</f>
        <v>CONSUMO PER CAPITA (kg ó litros por individuo)Total Bebidas CalientesEstaciones de servicio</v>
      </c>
      <c r="B748" s="23">
        <v>0</v>
      </c>
      <c r="C748" s="23">
        <v>0</v>
      </c>
      <c r="D748" s="23" t="s">
        <v>120</v>
      </c>
      <c r="E748" s="56">
        <v>4.2319929498216259E-2</v>
      </c>
      <c r="F748" s="56">
        <v>6.887165474010537E-2</v>
      </c>
      <c r="G748" s="56">
        <v>3.8709549867506077E-2</v>
      </c>
      <c r="H748" s="56">
        <v>3.6419279983551239E-2</v>
      </c>
      <c r="I748" s="56">
        <v>4.1225496510211429E-2</v>
      </c>
      <c r="J748" s="56">
        <v>6.6035922521298571E-2</v>
      </c>
      <c r="K748" s="56">
        <v>3.8295982786030573E-2</v>
      </c>
      <c r="L748" s="56">
        <v>3.8729122181592544E-2</v>
      </c>
      <c r="M748" s="90">
        <v>4.2342895879940508E-2</v>
      </c>
    </row>
    <row r="749" spans="1:13" x14ac:dyDescent="0.35">
      <c r="A749" s="23" t="str">
        <f>B555&amp;C739&amp;D749</f>
        <v>CONSUMO PER CAPITA (kg ó litros por individuo)Total Bebidas CalientesMaquinas dispensadoras</v>
      </c>
      <c r="B749" s="23">
        <v>0</v>
      </c>
      <c r="C749" s="23">
        <v>0</v>
      </c>
      <c r="D749" s="24" t="s">
        <v>121</v>
      </c>
      <c r="E749" s="24">
        <v>0.14170286504522139</v>
      </c>
      <c r="F749" s="24">
        <v>0.17210660955596913</v>
      </c>
      <c r="G749" s="24">
        <v>0.14656888536094229</v>
      </c>
      <c r="H749" s="24">
        <v>0.17040248607492803</v>
      </c>
      <c r="I749" s="24">
        <v>0.15735362956065616</v>
      </c>
      <c r="J749" s="24">
        <v>0.17197913106792481</v>
      </c>
      <c r="K749" s="24">
        <v>0.15024006586020891</v>
      </c>
      <c r="L749" s="24">
        <v>0.16455668126392647</v>
      </c>
      <c r="M749" s="90">
        <v>0.15036611882469128</v>
      </c>
    </row>
    <row r="750" spans="1:13" x14ac:dyDescent="0.35">
      <c r="A750" s="23" t="str">
        <f>B555&amp;C739&amp;D750</f>
        <v>CONSUMO PER CAPITA (kg ó litros por individuo)Total Bebidas CalientesServicio en la empresa</v>
      </c>
      <c r="B750" s="23">
        <v>0</v>
      </c>
      <c r="C750" s="23">
        <v>0</v>
      </c>
      <c r="D750" s="23" t="s">
        <v>122</v>
      </c>
      <c r="E750" s="56">
        <v>6.004355875089315E-2</v>
      </c>
      <c r="F750" s="56">
        <v>6.1994791271092566E-2</v>
      </c>
      <c r="G750" s="56">
        <v>4.3661297422194371E-2</v>
      </c>
      <c r="H750" s="56">
        <v>5.2522136886275265E-2</v>
      </c>
      <c r="I750" s="56">
        <v>5.0309971226018345E-2</v>
      </c>
      <c r="J750" s="56">
        <v>5.8352084192107009E-2</v>
      </c>
      <c r="K750" s="56">
        <v>4.8945711059189025E-2</v>
      </c>
      <c r="L750" s="56">
        <v>6.2127507420785474E-2</v>
      </c>
      <c r="M750" s="90">
        <v>5.7186438732549028E-2</v>
      </c>
    </row>
    <row r="751" spans="1:13" x14ac:dyDescent="0.35">
      <c r="A751" s="23" t="str">
        <f>B555&amp;C739&amp;D751</f>
        <v>CONSUMO PER CAPITA (kg ó litros por individuo)Total Bebidas CalientesResto de canales</v>
      </c>
      <c r="B751" s="23">
        <v>0</v>
      </c>
      <c r="C751" s="23">
        <v>0</v>
      </c>
      <c r="D751" s="24" t="s">
        <v>123</v>
      </c>
      <c r="E751" s="24">
        <v>3.690260859278157E-2</v>
      </c>
      <c r="F751" s="24">
        <v>6.0487820594902535E-2</v>
      </c>
      <c r="G751" s="24">
        <v>3.8459908731119992E-2</v>
      </c>
      <c r="H751" s="24">
        <v>3.9795302249278089E-2</v>
      </c>
      <c r="I751" s="24">
        <v>4.163296768963913E-2</v>
      </c>
      <c r="J751" s="24">
        <v>6.4218642791906005E-2</v>
      </c>
      <c r="K751" s="24">
        <v>4.127213198824059E-2</v>
      </c>
      <c r="L751" s="24">
        <v>4.4360374400376754E-2</v>
      </c>
      <c r="M751" s="90">
        <v>4.9958154920183462E-2</v>
      </c>
    </row>
    <row r="752" spans="1:13" x14ac:dyDescent="0.35">
      <c r="A752" s="23" t="str">
        <f>B555&amp;C739&amp;D752</f>
        <v>CONSUMO PER CAPITA (kg ó litros por individuo)Total Bebidas CalientesEN LA CALLE</v>
      </c>
      <c r="B752" s="23">
        <v>0</v>
      </c>
      <c r="C752" s="23">
        <v>0</v>
      </c>
      <c r="D752" s="23" t="s">
        <v>124</v>
      </c>
      <c r="E752" s="56">
        <v>8.390967183551358E-2</v>
      </c>
      <c r="F752" s="56">
        <v>4.9447451603638379E-2</v>
      </c>
      <c r="G752" s="56">
        <v>3.0128814867262561E-2</v>
      </c>
      <c r="H752" s="56">
        <v>3.448256019522402E-2</v>
      </c>
      <c r="I752" s="56">
        <v>3.4732143222031622E-2</v>
      </c>
      <c r="J752" s="56">
        <v>4.2207902446518369E-2</v>
      </c>
      <c r="K752" s="56">
        <v>2.2031734156104339E-2</v>
      </c>
      <c r="L752" s="56">
        <v>2.4461263189576365E-2</v>
      </c>
      <c r="M752" s="90">
        <v>2.2815051652705209E-2</v>
      </c>
    </row>
    <row r="753" spans="1:13" x14ac:dyDescent="0.35">
      <c r="A753" s="23" t="str">
        <f>B555&amp;C739&amp;D753</f>
        <v>CONSUMO PER CAPITA (kg ó litros por individuo)Total Bebidas CalientesEN CASA DE OTROS</v>
      </c>
      <c r="B753" s="23">
        <v>0</v>
      </c>
      <c r="C753" s="23">
        <v>0</v>
      </c>
      <c r="D753" s="24" t="s">
        <v>125</v>
      </c>
      <c r="E753" s="24">
        <v>8.6875767775539871E-3</v>
      </c>
      <c r="F753" s="24">
        <v>1.8476751137306169E-2</v>
      </c>
      <c r="G753" s="24">
        <v>1.7325051328426169E-2</v>
      </c>
      <c r="H753" s="24">
        <v>1.1391857017374978E-2</v>
      </c>
      <c r="I753" s="24">
        <v>1.0476977451860903E-2</v>
      </c>
      <c r="J753" s="24">
        <v>1.4766674485682901E-2</v>
      </c>
      <c r="K753" s="24">
        <v>1.3983313669780242E-2</v>
      </c>
      <c r="L753" s="24">
        <v>1.0735295147129557E-2</v>
      </c>
      <c r="M753" s="90">
        <v>8.7812626053443005E-3</v>
      </c>
    </row>
    <row r="754" spans="1:13" x14ac:dyDescent="0.35">
      <c r="A754" s="23" t="str">
        <f>B555&amp;C739&amp;D754</f>
        <v>CONSUMO PER CAPITA (kg ó litros por individuo)Total Bebidas CalientesEN EL ESTABLECIMIENTO</v>
      </c>
      <c r="B754" s="23">
        <v>0</v>
      </c>
      <c r="C754" s="23">
        <v>0</v>
      </c>
      <c r="D754" s="23" t="s">
        <v>126</v>
      </c>
      <c r="E754" s="56">
        <v>1.4051235294456259</v>
      </c>
      <c r="F754" s="56">
        <v>1.99836531224169</v>
      </c>
      <c r="G754" s="56">
        <v>1.6714976953317913</v>
      </c>
      <c r="H754" s="56">
        <v>1.6584877416906245</v>
      </c>
      <c r="I754" s="56">
        <v>1.5483738655534103</v>
      </c>
      <c r="J754" s="56">
        <v>1.9311560116225055</v>
      </c>
      <c r="K754" s="56">
        <v>1.6592831459356858</v>
      </c>
      <c r="L754" s="56">
        <v>1.6586265627843588</v>
      </c>
      <c r="M754" s="90">
        <v>1.5696209026822885</v>
      </c>
    </row>
    <row r="755" spans="1:13" x14ac:dyDescent="0.35">
      <c r="A755" s="23" t="str">
        <f>B555&amp;C739&amp;D755</f>
        <v>CONSUMO PER CAPITA (kg ó litros por individuo)Total Bebidas CalientesEN EL TRABAJO</v>
      </c>
      <c r="B755" s="23">
        <v>0</v>
      </c>
      <c r="C755" s="23">
        <v>0</v>
      </c>
      <c r="D755" s="24" t="s">
        <v>127</v>
      </c>
      <c r="E755" s="24">
        <v>0.27099648076830718</v>
      </c>
      <c r="F755" s="24">
        <v>0.30392647481134938</v>
      </c>
      <c r="G755" s="24">
        <v>0.2447224331337122</v>
      </c>
      <c r="H755" s="24">
        <v>0.28173886999603437</v>
      </c>
      <c r="I755" s="24">
        <v>0.25778618683642102</v>
      </c>
      <c r="J755" s="24">
        <v>0.30298000966734906</v>
      </c>
      <c r="K755" s="24">
        <v>0.25345353768655532</v>
      </c>
      <c r="L755" s="24">
        <v>0.28439194573473275</v>
      </c>
      <c r="M755" s="90">
        <v>0.24773095898354153</v>
      </c>
    </row>
    <row r="756" spans="1:13" x14ac:dyDescent="0.35">
      <c r="A756" s="23" t="str">
        <f>B555&amp;C739&amp;D756</f>
        <v>CONSUMO PER CAPITA (kg ó litros por individuo)Total Bebidas CalientesEN COLEGIO/INSTITUTO/UNIV.</v>
      </c>
      <c r="B756" s="23">
        <v>0</v>
      </c>
      <c r="C756" s="23">
        <v>0</v>
      </c>
      <c r="D756" s="23" t="s">
        <v>128</v>
      </c>
      <c r="E756" s="56">
        <v>5.2277544908359112E-3</v>
      </c>
      <c r="F756" s="56">
        <v>4.3993217210626153E-3</v>
      </c>
      <c r="G756" s="56">
        <v>1.0966952304774539E-2</v>
      </c>
      <c r="H756" s="56">
        <v>9.8746063466377421E-3</v>
      </c>
      <c r="I756" s="56">
        <v>8.210076199130719E-3</v>
      </c>
      <c r="J756" s="56">
        <v>3.8801396659030049E-3</v>
      </c>
      <c r="K756" s="56">
        <v>6.5567769771369862E-3</v>
      </c>
      <c r="L756" s="56">
        <v>9.1774751619222873E-3</v>
      </c>
      <c r="M756" s="90">
        <v>6.8223137003951568E-3</v>
      </c>
    </row>
    <row r="757" spans="1:13" x14ac:dyDescent="0.35">
      <c r="A757" s="23" t="str">
        <f>B555&amp;C739&amp;D757</f>
        <v>CONSUMO PER CAPITA (kg ó litros por individuo)Total Bebidas CalientesEN MI CASA</v>
      </c>
      <c r="B757" s="23">
        <v>0</v>
      </c>
      <c r="C757" s="23">
        <v>0</v>
      </c>
      <c r="D757" s="24" t="s">
        <v>129</v>
      </c>
      <c r="E757" s="24">
        <v>9.4562249414315708E-3</v>
      </c>
      <c r="F757" s="24">
        <v>9.2386735566649357E-3</v>
      </c>
      <c r="G757" s="24">
        <v>9.7022293140819581E-3</v>
      </c>
      <c r="H757" s="24">
        <v>9.6473851282317061E-3</v>
      </c>
      <c r="I757" s="24">
        <v>4.7166486504149245E-3</v>
      </c>
      <c r="J757" s="24">
        <v>5.2750983888600134E-3</v>
      </c>
      <c r="K757" s="24">
        <v>9.8094474163526613E-3</v>
      </c>
      <c r="L757" s="24">
        <v>8.3162430112793621E-3</v>
      </c>
      <c r="M757" s="90">
        <v>4.0871504362871448E-3</v>
      </c>
    </row>
    <row r="758" spans="1:13" x14ac:dyDescent="0.35">
      <c r="A758" s="23" t="str">
        <f>B555&amp;C739&amp;D758</f>
        <v>CONSUMO PER CAPITA (kg ó litros por individuo)Total Bebidas CalientesEN M.TRANSP.(AVION,TREN,AUTOC,E</v>
      </c>
      <c r="B758" s="23">
        <v>0</v>
      </c>
      <c r="C758" s="23">
        <v>0</v>
      </c>
      <c r="D758" s="23" t="s">
        <v>130</v>
      </c>
      <c r="E758" s="56">
        <v>4.8139992110461842E-3</v>
      </c>
      <c r="F758" s="56">
        <v>7.7698474225281833E-3</v>
      </c>
      <c r="G758" s="56">
        <v>5.3824674189681563E-3</v>
      </c>
      <c r="H758" s="56">
        <v>4.2784755476014454E-3</v>
      </c>
      <c r="I758" s="56">
        <v>3.0182827452788718E-3</v>
      </c>
      <c r="J758" s="56">
        <v>7.1769397974827884E-3</v>
      </c>
      <c r="K758" s="56">
        <v>3.2959300508976796E-3</v>
      </c>
      <c r="L758" s="56">
        <v>2.2345702903810998E-3</v>
      </c>
      <c r="M758" s="90">
        <v>2.3505286313300839E-3</v>
      </c>
    </row>
    <row r="759" spans="1:13" x14ac:dyDescent="0.35">
      <c r="A759" s="23" t="str">
        <f>B555&amp;C739&amp;D759</f>
        <v>CONSUMO PER CAPITA (kg ó litros por individuo)Total Bebidas CalientesEN OTRO LUGAR</v>
      </c>
      <c r="B759" s="23">
        <v>0</v>
      </c>
      <c r="C759" s="23">
        <v>0</v>
      </c>
      <c r="D759" s="24" t="s">
        <v>131</v>
      </c>
      <c r="E759" s="24">
        <v>1.2731001237205856E-2</v>
      </c>
      <c r="F759" s="24">
        <v>1.9113183557156566E-2</v>
      </c>
      <c r="G759" s="24">
        <v>1.5233471128910214E-2</v>
      </c>
      <c r="H759" s="24">
        <v>1.3763483923852118E-2</v>
      </c>
      <c r="I759" s="24">
        <v>1.5663391281437487E-2</v>
      </c>
      <c r="J759" s="24">
        <v>2.506954344863483E-2</v>
      </c>
      <c r="K759" s="24">
        <v>2.4792891216668975E-2</v>
      </c>
      <c r="L759" s="24">
        <v>2.3283169015565749E-2</v>
      </c>
      <c r="M759" s="90">
        <v>2.4285127083134218E-2</v>
      </c>
    </row>
    <row r="760" spans="1:13" x14ac:dyDescent="0.35">
      <c r="A760" s="23" t="str">
        <f>B555&amp;C739&amp;D760</f>
        <v>CONSUMO PER CAPITA (kg ó litros por individuo)Total Bebidas CalientesDESAYUNO</v>
      </c>
      <c r="B760" s="23">
        <v>0</v>
      </c>
      <c r="C760" s="23">
        <v>0</v>
      </c>
      <c r="D760" s="23" t="s">
        <v>132</v>
      </c>
      <c r="E760" s="56">
        <v>1.1384871794790465</v>
      </c>
      <c r="F760" s="56">
        <v>1.5287459353217479</v>
      </c>
      <c r="G760" s="56">
        <v>1.218373376465584</v>
      </c>
      <c r="H760" s="56">
        <v>1.2128864179732086</v>
      </c>
      <c r="I760" s="56">
        <v>1.1558741451295969</v>
      </c>
      <c r="J760" s="56">
        <v>1.4892758522145584</v>
      </c>
      <c r="K760" s="56">
        <v>1.1932189348876283</v>
      </c>
      <c r="L760" s="56">
        <v>1.1816117373799055</v>
      </c>
      <c r="M760" s="90">
        <v>1.1722042471555638</v>
      </c>
    </row>
    <row r="761" spans="1:13" x14ac:dyDescent="0.35">
      <c r="A761" s="23" t="str">
        <f>B555&amp;C739&amp;D761</f>
        <v>CONSUMO PER CAPITA (kg ó litros por individuo)Total Bebidas CalientesAPERITIVO/ANTES DE COMER</v>
      </c>
      <c r="B761" s="23">
        <v>0</v>
      </c>
      <c r="C761" s="23">
        <v>0</v>
      </c>
      <c r="D761" s="24" t="s">
        <v>133</v>
      </c>
      <c r="E761" s="24">
        <v>0.1733864552310323</v>
      </c>
      <c r="F761" s="24">
        <v>0.21935922824945092</v>
      </c>
      <c r="G761" s="24">
        <v>0.17742640291512923</v>
      </c>
      <c r="H761" s="24">
        <v>0.20283608978364334</v>
      </c>
      <c r="I761" s="24">
        <v>0.18433175804235649</v>
      </c>
      <c r="J761" s="24">
        <v>0.2153717255892999</v>
      </c>
      <c r="K761" s="24">
        <v>0.194862932474754</v>
      </c>
      <c r="L761" s="24">
        <v>0.20663462241866895</v>
      </c>
      <c r="M761" s="90">
        <v>0.1681557631223988</v>
      </c>
    </row>
    <row r="762" spans="1:13" x14ac:dyDescent="0.35">
      <c r="A762" s="23" t="str">
        <f>B555&amp;C739&amp;D762</f>
        <v>CONSUMO PER CAPITA (kg ó litros por individuo)Total Bebidas CalientesCOMIDA</v>
      </c>
      <c r="B762" s="23">
        <v>0</v>
      </c>
      <c r="C762" s="23">
        <v>0</v>
      </c>
      <c r="D762" s="23" t="s">
        <v>134</v>
      </c>
      <c r="E762" s="56">
        <v>0.13834847295313624</v>
      </c>
      <c r="F762" s="56">
        <v>0.18872950418970269</v>
      </c>
      <c r="G762" s="56">
        <v>0.14931359774688302</v>
      </c>
      <c r="H762" s="56">
        <v>0.13718409786452904</v>
      </c>
      <c r="I762" s="56">
        <v>0.14452814856195759</v>
      </c>
      <c r="J762" s="56">
        <v>0.16536777120037741</v>
      </c>
      <c r="K762" s="56">
        <v>0.1382561772195541</v>
      </c>
      <c r="L762" s="56">
        <v>0.1407380854362642</v>
      </c>
      <c r="M762" s="90">
        <v>0.14265392259580587</v>
      </c>
    </row>
    <row r="763" spans="1:13" x14ac:dyDescent="0.35">
      <c r="A763" s="23" t="str">
        <f>B555&amp;C739&amp;D763</f>
        <v>CONSUMO PER CAPITA (kg ó litros por individuo)Total Bebidas CalientesTARDE/MERIENDA</v>
      </c>
      <c r="B763" s="23">
        <v>0</v>
      </c>
      <c r="C763" s="23">
        <v>0</v>
      </c>
      <c r="D763" s="24" t="s">
        <v>135</v>
      </c>
      <c r="E763" s="24">
        <v>0.26251304196149711</v>
      </c>
      <c r="F763" s="24">
        <v>0.30207959728193773</v>
      </c>
      <c r="G763" s="24">
        <v>0.33399767081323822</v>
      </c>
      <c r="H763" s="24">
        <v>0.35286661748603609</v>
      </c>
      <c r="I763" s="24">
        <v>0.28763382368289026</v>
      </c>
      <c r="J763" s="24">
        <v>0.29202645885725603</v>
      </c>
      <c r="K763" s="24">
        <v>0.34031819003118585</v>
      </c>
      <c r="L763" s="24">
        <v>0.36750691961899129</v>
      </c>
      <c r="M763" s="90">
        <v>0.27853921915749902</v>
      </c>
    </row>
    <row r="764" spans="1:13" x14ac:dyDescent="0.35">
      <c r="A764" s="23" t="str">
        <f>B555&amp;C739&amp;D764</f>
        <v>CONSUMO PER CAPITA (kg ó litros por individuo)Total Bebidas CalientesANTES DE CENAR</v>
      </c>
      <c r="B764" s="23">
        <v>0</v>
      </c>
      <c r="C764" s="23">
        <v>0</v>
      </c>
      <c r="D764" s="23" t="s">
        <v>136</v>
      </c>
      <c r="E764" s="56">
        <v>1.8943602403401802E-2</v>
      </c>
      <c r="F764" s="56">
        <v>3.2673740739422023E-2</v>
      </c>
      <c r="G764" s="56">
        <v>2.7778651966869766E-2</v>
      </c>
      <c r="H764" s="56">
        <v>2.7203642302557278E-2</v>
      </c>
      <c r="I764" s="56">
        <v>2.1929043388524267E-2</v>
      </c>
      <c r="J764" s="56">
        <v>2.9979020280190411E-2</v>
      </c>
      <c r="K764" s="56">
        <v>3.0676088196698696E-2</v>
      </c>
      <c r="L764" s="56">
        <v>2.7162058252469035E-2</v>
      </c>
      <c r="M764" s="90">
        <v>2.1538318737854861E-2</v>
      </c>
    </row>
    <row r="765" spans="1:13" x14ac:dyDescent="0.35">
      <c r="A765" s="23" t="str">
        <f>B555&amp;C739&amp;D765</f>
        <v>CONSUMO PER CAPITA (kg ó litros por individuo)Total Bebidas CalientesCENA</v>
      </c>
      <c r="B765" s="23">
        <v>0</v>
      </c>
      <c r="C765" s="23">
        <v>0</v>
      </c>
      <c r="D765" s="24" t="s">
        <v>137</v>
      </c>
      <c r="E765" s="24">
        <v>1.7049129615279213E-2</v>
      </c>
      <c r="F765" s="24">
        <v>4.9125315581789945E-2</v>
      </c>
      <c r="G765" s="24">
        <v>3.4707765699527812E-2</v>
      </c>
      <c r="H765" s="24">
        <v>2.4820939017339713E-2</v>
      </c>
      <c r="I765" s="24">
        <v>2.5907865509604638E-2</v>
      </c>
      <c r="J765" s="24">
        <v>5.4207288465989281E-2</v>
      </c>
      <c r="K765" s="24">
        <v>3.2346087842290532E-2</v>
      </c>
      <c r="L765" s="24">
        <v>2.9997610394780497E-2</v>
      </c>
      <c r="M765" s="90">
        <v>2.5550542766513001E-2</v>
      </c>
    </row>
    <row r="766" spans="1:13" x14ac:dyDescent="0.35">
      <c r="A766" s="23" t="str">
        <f>B555&amp;C739&amp;D766</f>
        <v>CONSUMO PER CAPITA (kg ó litros por individuo)Total Bebidas CalientesDESPUES DE LA CENA</v>
      </c>
      <c r="B766" s="23">
        <v>0</v>
      </c>
      <c r="C766" s="23">
        <v>0</v>
      </c>
      <c r="D766" s="23" t="s">
        <v>138</v>
      </c>
      <c r="E766" s="56">
        <v>1.3627643149566547E-2</v>
      </c>
      <c r="F766" s="56">
        <v>3.475071533292786E-2</v>
      </c>
      <c r="G766" s="56">
        <v>1.413849204815704E-2</v>
      </c>
      <c r="H766" s="56">
        <v>1.2599670566415316E-2</v>
      </c>
      <c r="I766" s="56">
        <v>1.8193768493483781E-2</v>
      </c>
      <c r="J766" s="56">
        <v>2.8487059923908091E-2</v>
      </c>
      <c r="K766" s="56">
        <v>1.5791367356644711E-2</v>
      </c>
      <c r="L766" s="56">
        <v>1.9623414917590301E-2</v>
      </c>
      <c r="M766" s="90">
        <v>1.9897431210839388E-2</v>
      </c>
    </row>
    <row r="767" spans="1:13" x14ac:dyDescent="0.35">
      <c r="A767" s="23" t="str">
        <f>B555&amp;C739&amp;D767</f>
        <v>CONSUMO PER CAPITA (kg ó litros por individuo)Total Bebidas CalientesDURANTE EL DIA</v>
      </c>
      <c r="B767" s="23">
        <v>0</v>
      </c>
      <c r="C767" s="23">
        <v>0</v>
      </c>
      <c r="D767" s="24" t="s">
        <v>139</v>
      </c>
      <c r="E767" s="24">
        <v>3.8590928369960982E-2</v>
      </c>
      <c r="F767" s="24">
        <v>5.527265787633328E-2</v>
      </c>
      <c r="G767" s="24">
        <v>4.9222597805615484E-2</v>
      </c>
      <c r="H767" s="24">
        <v>5.3267461486230315E-2</v>
      </c>
      <c r="I767" s="24">
        <v>4.4579203766139032E-2</v>
      </c>
      <c r="J767" s="24">
        <v>5.7797626699399383E-2</v>
      </c>
      <c r="K767" s="24">
        <v>4.7736435878285154E-2</v>
      </c>
      <c r="L767" s="24">
        <v>4.7951918643815497E-2</v>
      </c>
      <c r="M767" s="90">
        <v>5.7954458335272414E-2</v>
      </c>
    </row>
    <row r="768" spans="1:13" x14ac:dyDescent="0.35">
      <c r="A768" s="23" t="str">
        <f>B555&amp;C739&amp;D768</f>
        <v>CONSUMO PER CAPITA (kg ó litros por individuo)Total Bebidas CalientesCON AMIGOS</v>
      </c>
      <c r="B768" s="23">
        <v>0</v>
      </c>
      <c r="C768" s="23">
        <v>0</v>
      </c>
      <c r="D768" s="23" t="s">
        <v>140</v>
      </c>
      <c r="E768" s="56">
        <v>0.34045283025702189</v>
      </c>
      <c r="F768" s="56">
        <v>0.42673060460806683</v>
      </c>
      <c r="G768" s="56">
        <v>0.39690455175762945</v>
      </c>
      <c r="H768" s="56">
        <v>0.39195975074740935</v>
      </c>
      <c r="I768" s="56">
        <v>0.36312553094930827</v>
      </c>
      <c r="J768" s="56">
        <v>0.42536105655770168</v>
      </c>
      <c r="K768" s="56">
        <v>0.41734116331996574</v>
      </c>
      <c r="L768" s="56">
        <v>0.42478729427782952</v>
      </c>
      <c r="M768" s="90">
        <v>0.33879030577181762</v>
      </c>
    </row>
    <row r="769" spans="1:13" x14ac:dyDescent="0.35">
      <c r="A769" s="23" t="str">
        <f>B555&amp;C739&amp;D769</f>
        <v>CONSUMO PER CAPITA (kg ó litros por individuo)Total Bebidas CalientesCON CLIENTES</v>
      </c>
      <c r="B769" s="23">
        <v>0</v>
      </c>
      <c r="C769" s="23">
        <v>0</v>
      </c>
      <c r="D769" s="24" t="s">
        <v>141</v>
      </c>
      <c r="E769" s="24">
        <v>2.3188508543818178E-2</v>
      </c>
      <c r="F769" s="24">
        <v>2.671769769777502E-2</v>
      </c>
      <c r="G769" s="24">
        <v>1.8978633497477783E-2</v>
      </c>
      <c r="H769" s="24">
        <v>2.1498614655549992E-2</v>
      </c>
      <c r="I769" s="24">
        <v>1.9193850702241597E-2</v>
      </c>
      <c r="J769" s="24">
        <v>2.1709116489764622E-2</v>
      </c>
      <c r="K769" s="24">
        <v>1.8423673062123738E-2</v>
      </c>
      <c r="L769" s="24">
        <v>1.763883233095194E-2</v>
      </c>
      <c r="M769" s="90">
        <v>1.7011158567847247E-2</v>
      </c>
    </row>
    <row r="770" spans="1:13" x14ac:dyDescent="0.35">
      <c r="A770" s="23" t="str">
        <f>B555&amp;C739&amp;D770</f>
        <v>CONSUMO PER CAPITA (kg ó litros por individuo)Total Bebidas CalientesCON COMPAÑEROS DE TRABAJO</v>
      </c>
      <c r="B770" s="23">
        <v>0</v>
      </c>
      <c r="C770" s="23">
        <v>0</v>
      </c>
      <c r="D770" s="23" t="s">
        <v>142</v>
      </c>
      <c r="E770" s="56">
        <v>0.35976204745964407</v>
      </c>
      <c r="F770" s="56">
        <v>0.38648212062431364</v>
      </c>
      <c r="G770" s="56">
        <v>0.33721776434381184</v>
      </c>
      <c r="H770" s="56">
        <v>0.36650809540445967</v>
      </c>
      <c r="I770" s="56">
        <v>0.34978714862240656</v>
      </c>
      <c r="J770" s="56">
        <v>0.39443451448507955</v>
      </c>
      <c r="K770" s="56">
        <v>0.33971530387993359</v>
      </c>
      <c r="L770" s="56">
        <v>0.36605542327309309</v>
      </c>
      <c r="M770" s="90">
        <v>0.346452839261506</v>
      </c>
    </row>
    <row r="771" spans="1:13" x14ac:dyDescent="0.35">
      <c r="A771" s="23" t="str">
        <f>B555&amp;C739&amp;D771</f>
        <v>CONSUMO PER CAPITA (kg ó litros por individuo)Total Bebidas CalientesCON COMPAÑEROS DE CLASE</v>
      </c>
      <c r="B771" s="23">
        <v>0</v>
      </c>
      <c r="C771" s="23">
        <v>0</v>
      </c>
      <c r="D771" s="24" t="s">
        <v>143</v>
      </c>
      <c r="E771" s="24">
        <v>6.2683641799730636E-3</v>
      </c>
      <c r="F771" s="24">
        <v>7.2934994782102936E-3</v>
      </c>
      <c r="G771" s="24">
        <v>1.2212438434506881E-2</v>
      </c>
      <c r="H771" s="24">
        <v>8.3482445595026815E-3</v>
      </c>
      <c r="I771" s="24">
        <v>7.4752296182274049E-3</v>
      </c>
      <c r="J771" s="24">
        <v>9.5445205348422268E-3</v>
      </c>
      <c r="K771" s="24">
        <v>9.7983182544893275E-3</v>
      </c>
      <c r="L771" s="24">
        <v>1.2006951412358226E-2</v>
      </c>
      <c r="M771" s="90">
        <v>8.8020208879614377E-3</v>
      </c>
    </row>
    <row r="772" spans="1:13" x14ac:dyDescent="0.35">
      <c r="A772" s="23" t="str">
        <f>B555&amp;C739&amp;D772</f>
        <v>CONSUMO PER CAPITA (kg ó litros por individuo)Total Bebidas CalientesCON FAMILIA</v>
      </c>
      <c r="B772" s="23">
        <v>0</v>
      </c>
      <c r="C772" s="23">
        <v>0</v>
      </c>
      <c r="D772" s="23" t="s">
        <v>144</v>
      </c>
      <c r="E772" s="56">
        <v>0.27478602432709781</v>
      </c>
      <c r="F772" s="56">
        <v>0.47166162083562319</v>
      </c>
      <c r="G772" s="56">
        <v>0.36707474364967679</v>
      </c>
      <c r="H772" s="56">
        <v>0.34513301106871358</v>
      </c>
      <c r="I772" s="56">
        <v>0.30933155927278949</v>
      </c>
      <c r="J772" s="56">
        <v>0.46189878270743684</v>
      </c>
      <c r="K772" s="56">
        <v>0.36401850174170364</v>
      </c>
      <c r="L772" s="56">
        <v>0.32485483933482695</v>
      </c>
      <c r="M772" s="90">
        <v>0.31597338138860837</v>
      </c>
    </row>
    <row r="773" spans="1:13" x14ac:dyDescent="0.35">
      <c r="A773" s="23" t="str">
        <f>B555&amp;C739&amp;D773</f>
        <v>CONSUMO PER CAPITA (kg ó litros por individuo)Total Bebidas CalientesCON LA PAREJA</v>
      </c>
      <c r="B773" s="23">
        <v>0</v>
      </c>
      <c r="C773" s="23">
        <v>0</v>
      </c>
      <c r="D773" s="24" t="s">
        <v>145</v>
      </c>
      <c r="E773" s="24">
        <v>0.24560287685268925</v>
      </c>
      <c r="F773" s="24">
        <v>0.38006365669678865</v>
      </c>
      <c r="G773" s="24">
        <v>0.31461155349822545</v>
      </c>
      <c r="H773" s="24">
        <v>0.30509003538107238</v>
      </c>
      <c r="I773" s="24">
        <v>0.29882507598836194</v>
      </c>
      <c r="J773" s="24">
        <v>0.36876897335089165</v>
      </c>
      <c r="K773" s="24">
        <v>0.30563027966555228</v>
      </c>
      <c r="L773" s="24">
        <v>0.31888996331912833</v>
      </c>
      <c r="M773" s="90">
        <v>0.32530002408776487</v>
      </c>
    </row>
    <row r="774" spans="1:13" x14ac:dyDescent="0.35">
      <c r="A774" s="23" t="str">
        <f>B555&amp;C739&amp;D774</f>
        <v>CONSUMO PER CAPITA (kg ó litros por individuo)Total Bebidas CalientesESTABA SOLO/A</v>
      </c>
      <c r="B774" s="23">
        <v>0</v>
      </c>
      <c r="C774" s="23">
        <v>0</v>
      </c>
      <c r="D774" s="23" t="s">
        <v>146</v>
      </c>
      <c r="E774" s="56">
        <v>0.53856228122778471</v>
      </c>
      <c r="F774" s="56">
        <v>0.6958913964504464</v>
      </c>
      <c r="G774" s="56">
        <v>0.54928692582370153</v>
      </c>
      <c r="H774" s="56">
        <v>0.57663757437589502</v>
      </c>
      <c r="I774" s="56">
        <v>0.52592438192585167</v>
      </c>
      <c r="J774" s="56">
        <v>0.64066008388954743</v>
      </c>
      <c r="K774" s="56">
        <v>0.52854725657739932</v>
      </c>
      <c r="L774" s="56">
        <v>0.54757125003867213</v>
      </c>
      <c r="M774" s="90">
        <v>0.52587196458283592</v>
      </c>
    </row>
    <row r="775" spans="1:13" x14ac:dyDescent="0.35">
      <c r="A775" s="23" t="str">
        <f>B555&amp;C739&amp;D775</f>
        <v>CONSUMO PER CAPITA (kg ó litros por individuo)Total Bebidas CalientesOTROS</v>
      </c>
      <c r="B775" s="23">
        <v>0</v>
      </c>
      <c r="C775" s="23">
        <v>0</v>
      </c>
      <c r="D775" s="24" t="s">
        <v>147</v>
      </c>
      <c r="E775" s="24">
        <v>1.2323143697725563E-2</v>
      </c>
      <c r="F775" s="24">
        <v>1.5896239244235423E-2</v>
      </c>
      <c r="G775" s="24">
        <v>8.6719944596309242E-3</v>
      </c>
      <c r="H775" s="24">
        <v>8.4892389553579452E-3</v>
      </c>
      <c r="I775" s="24">
        <v>9.3146611587028409E-3</v>
      </c>
      <c r="J775" s="24">
        <v>1.0134601768867282E-2</v>
      </c>
      <c r="K775" s="24">
        <v>9.731674338178363E-3</v>
      </c>
      <c r="L775" s="24">
        <v>9.4216522448333281E-3</v>
      </c>
      <c r="M775" s="90">
        <v>8.2919117114204147E-3</v>
      </c>
    </row>
    <row r="776" spans="1:13" x14ac:dyDescent="0.35">
      <c r="A776" s="23" t="str">
        <f>B555&amp;C739&amp;D776</f>
        <v>CONSUMO PER CAPITA (kg ó litros por individuo)Total Bebidas CalientesESTAR TRABAJANDO</v>
      </c>
      <c r="B776" s="23">
        <v>0</v>
      </c>
      <c r="C776" s="23">
        <v>0</v>
      </c>
      <c r="D776" s="23" t="s">
        <v>148</v>
      </c>
      <c r="E776" s="56">
        <v>0.54894780027012291</v>
      </c>
      <c r="F776" s="56">
        <v>0.60068683331139472</v>
      </c>
      <c r="G776" s="56">
        <v>0.48065091319475439</v>
      </c>
      <c r="H776" s="56">
        <v>0.52832843648615624</v>
      </c>
      <c r="I776" s="56">
        <v>0.51799243922448679</v>
      </c>
      <c r="J776" s="56">
        <v>0.59292737179584887</v>
      </c>
      <c r="K776" s="56">
        <v>0.49218468256452924</v>
      </c>
      <c r="L776" s="56">
        <v>0.54196845093723567</v>
      </c>
      <c r="M776" s="90">
        <v>0.52626543854866481</v>
      </c>
    </row>
    <row r="777" spans="1:13" x14ac:dyDescent="0.35">
      <c r="A777" s="23" t="str">
        <f>B555&amp;C739&amp;D777</f>
        <v>CONSUMO PER CAPITA (kg ó litros por individuo)Total Bebidas CalientesCOMIDA DE NEGOCIOS</v>
      </c>
      <c r="B777" s="23">
        <v>0</v>
      </c>
      <c r="C777" s="23">
        <v>0</v>
      </c>
      <c r="D777" s="24" t="s">
        <v>149</v>
      </c>
      <c r="E777" s="24">
        <v>3.4666560058296916E-3</v>
      </c>
      <c r="F777" s="24">
        <v>2.820025714338527E-3</v>
      </c>
      <c r="G777" s="24">
        <v>5.0152381359312194E-3</v>
      </c>
      <c r="H777" s="24">
        <v>3.0158618684595949E-3</v>
      </c>
      <c r="I777" s="24">
        <v>2.5001035447986628E-3</v>
      </c>
      <c r="J777" s="24">
        <v>3.2425252263397677E-3</v>
      </c>
      <c r="K777" s="24">
        <v>5.6983702785444153E-3</v>
      </c>
      <c r="L777" s="24">
        <v>4.0494218313833503E-3</v>
      </c>
      <c r="M777" s="90">
        <v>3.271489359829011E-3</v>
      </c>
    </row>
    <row r="778" spans="1:13" x14ac:dyDescent="0.35">
      <c r="A778" s="23" t="str">
        <f>B555&amp;C739&amp;D778</f>
        <v>CONSUMO PER CAPITA (kg ó litros por individuo)Total Bebidas CalientesPOR PLACER/RELAX</v>
      </c>
      <c r="B778" s="23">
        <v>0</v>
      </c>
      <c r="C778" s="23">
        <v>0</v>
      </c>
      <c r="D778" s="23" t="s">
        <v>150</v>
      </c>
      <c r="E778" s="56">
        <v>0.24695299262234591</v>
      </c>
      <c r="F778" s="56">
        <v>0.39217287343585167</v>
      </c>
      <c r="G778" s="56">
        <v>0.2960112097401405</v>
      </c>
      <c r="H778" s="56">
        <v>0.27852146249902604</v>
      </c>
      <c r="I778" s="56">
        <v>0.30034595258455854</v>
      </c>
      <c r="J778" s="56">
        <v>0.40171150727522714</v>
      </c>
      <c r="K778" s="56">
        <v>0.30208738708286026</v>
      </c>
      <c r="L778" s="56">
        <v>0.28242234398184501</v>
      </c>
      <c r="M778" s="90">
        <v>0.2849016717820424</v>
      </c>
    </row>
    <row r="779" spans="1:13" x14ac:dyDescent="0.35">
      <c r="A779" s="23" t="str">
        <f>B555&amp;C739&amp;D779</f>
        <v>CONSUMO PER CAPITA (kg ó litros por individuo)Total Bebidas CalientesTENER HAMBRE/SIN PLANIFICAR</v>
      </c>
      <c r="B779" s="23">
        <v>0</v>
      </c>
      <c r="C779" s="23">
        <v>0</v>
      </c>
      <c r="D779" s="24" t="s">
        <v>151</v>
      </c>
      <c r="E779" s="24">
        <v>0.44280071000209359</v>
      </c>
      <c r="F779" s="24">
        <v>0.65738010929360247</v>
      </c>
      <c r="G779" s="24">
        <v>0.58236845394647407</v>
      </c>
      <c r="H779" s="24">
        <v>0.58251893832731838</v>
      </c>
      <c r="I779" s="24">
        <v>0.43702073197174057</v>
      </c>
      <c r="J779" s="24">
        <v>0.51840099487414593</v>
      </c>
      <c r="K779" s="24">
        <v>0.47160203846956755</v>
      </c>
      <c r="L779" s="24">
        <v>0.46977920070917301</v>
      </c>
      <c r="M779" s="90">
        <v>0.41764259108448293</v>
      </c>
    </row>
    <row r="780" spans="1:13" x14ac:dyDescent="0.35">
      <c r="A780" s="23" t="str">
        <f>B555&amp;C739&amp;D780</f>
        <v>CONSUMO PER CAPITA (kg ó litros por individuo)Total Bebidas CalientesESTAR DE COMPRAS</v>
      </c>
      <c r="B780" s="23">
        <v>0</v>
      </c>
      <c r="C780" s="23">
        <v>0</v>
      </c>
      <c r="D780" s="23" t="s">
        <v>152</v>
      </c>
      <c r="E780" s="56">
        <v>5.7484254027178931E-2</v>
      </c>
      <c r="F780" s="56">
        <v>7.3675661993812161E-2</v>
      </c>
      <c r="G780" s="56">
        <v>6.6410576137795427E-2</v>
      </c>
      <c r="H780" s="56">
        <v>6.0041900296402002E-2</v>
      </c>
      <c r="I780" s="56">
        <v>4.9515818577547999E-2</v>
      </c>
      <c r="J780" s="56">
        <v>6.9253234668357047E-2</v>
      </c>
      <c r="K780" s="56">
        <v>6.1954904445480588E-2</v>
      </c>
      <c r="L780" s="56">
        <v>6.5412043665798364E-2</v>
      </c>
      <c r="M780" s="90">
        <v>5.5480247627960749E-2</v>
      </c>
    </row>
    <row r="781" spans="1:13" x14ac:dyDescent="0.35">
      <c r="A781" s="23" t="str">
        <f>B555&amp;C739&amp;D781</f>
        <v>CONSUMO PER CAPITA (kg ó litros por individuo)Total Bebidas CalientesNO COCINAR EN CASA</v>
      </c>
      <c r="B781" s="23">
        <v>0</v>
      </c>
      <c r="C781" s="23">
        <v>0</v>
      </c>
      <c r="D781" s="24" t="s">
        <v>153</v>
      </c>
      <c r="E781" s="24">
        <v>3.3288660327403574E-2</v>
      </c>
      <c r="F781" s="24">
        <v>5.2656566680941257E-2</v>
      </c>
      <c r="G781" s="24">
        <v>4.1038051969286442E-2</v>
      </c>
      <c r="H781" s="24">
        <v>3.196559360858113E-2</v>
      </c>
      <c r="I781" s="24">
        <v>4.0883080499741847E-2</v>
      </c>
      <c r="J781" s="24">
        <v>5.3138004116226586E-2</v>
      </c>
      <c r="K781" s="24">
        <v>3.7123488241889185E-2</v>
      </c>
      <c r="L781" s="24">
        <v>3.5058851374604488E-2</v>
      </c>
      <c r="M781" s="90">
        <v>3.6410047377313168E-2</v>
      </c>
    </row>
    <row r="782" spans="1:13" x14ac:dyDescent="0.35">
      <c r="A782" s="23" t="str">
        <f>B555&amp;C739&amp;D782</f>
        <v>CONSUMO PER CAPITA (kg ó litros por individuo)Total Bebidas CalientesCELEBRACION/FIESTA/SALIR TOMAR</v>
      </c>
      <c r="B782" s="23">
        <v>0</v>
      </c>
      <c r="C782" s="23">
        <v>0</v>
      </c>
      <c r="D782" s="23" t="s">
        <v>154</v>
      </c>
      <c r="E782" s="56">
        <v>0.35331750284362096</v>
      </c>
      <c r="F782" s="56">
        <v>0.464769101608561</v>
      </c>
      <c r="G782" s="56">
        <v>0.38484054856971028</v>
      </c>
      <c r="H782" s="56">
        <v>0.39846326760102257</v>
      </c>
      <c r="I782" s="56">
        <v>0.39785679299990723</v>
      </c>
      <c r="J782" s="56">
        <v>0.5210039279114721</v>
      </c>
      <c r="K782" s="56">
        <v>0.48205093759410578</v>
      </c>
      <c r="L782" s="56">
        <v>0.47485531014013732</v>
      </c>
      <c r="M782" s="90">
        <v>0.42464069265063853</v>
      </c>
    </row>
    <row r="783" spans="1:13" x14ac:dyDescent="0.35">
      <c r="A783" s="23" t="str">
        <f>B555&amp;C739&amp;D783</f>
        <v>CONSUMO PER CAPITA (kg ó litros por individuo)Total Bebidas CalientesVIENDO DEPORTES</v>
      </c>
      <c r="B783" s="23">
        <v>0</v>
      </c>
      <c r="C783" s="23">
        <v>0</v>
      </c>
      <c r="D783" s="24" t="s">
        <v>155</v>
      </c>
      <c r="E783" s="24">
        <v>6.5875022384549323E-3</v>
      </c>
      <c r="F783" s="24">
        <v>5.2587237291528977E-3</v>
      </c>
      <c r="G783" s="24">
        <v>6.4076378422185274E-3</v>
      </c>
      <c r="H783" s="24">
        <v>9.7915963000835844E-3</v>
      </c>
      <c r="I783" s="24">
        <v>5.5883439408986966E-3</v>
      </c>
      <c r="J783" s="24">
        <v>7.6845829358687208E-3</v>
      </c>
      <c r="K783" s="24">
        <v>1.318699070979531E-2</v>
      </c>
      <c r="L783" s="24">
        <v>1.2347718283913206E-2</v>
      </c>
      <c r="M783" s="90">
        <v>6.412920806755428E-3</v>
      </c>
    </row>
    <row r="784" spans="1:13" x14ac:dyDescent="0.35">
      <c r="A784" s="23" t="str">
        <f>B555&amp;C739&amp;D784</f>
        <v>CONSUMO PER CAPITA (kg ó litros por individuo)Total Bebidas CalientesOTROS MOTIVOS</v>
      </c>
      <c r="B784" s="23">
        <v>0</v>
      </c>
      <c r="C784" s="23">
        <v>0</v>
      </c>
      <c r="D784" s="23" t="s">
        <v>156</v>
      </c>
      <c r="E784" s="56">
        <v>0.10809992992951083</v>
      </c>
      <c r="F784" s="56">
        <v>0.16131716031960627</v>
      </c>
      <c r="G784" s="56">
        <v>0.14221606959884014</v>
      </c>
      <c r="H784" s="56">
        <v>0.13101799230681999</v>
      </c>
      <c r="I784" s="56">
        <v>0.1312740674312706</v>
      </c>
      <c r="J784" s="56">
        <v>0.1651502199903005</v>
      </c>
      <c r="K784" s="56">
        <v>0.12731751731250449</v>
      </c>
      <c r="L784" s="56">
        <v>0.135333002410464</v>
      </c>
      <c r="M784" s="90">
        <v>0.13146846308556329</v>
      </c>
    </row>
    <row r="785" spans="1:13" x14ac:dyDescent="0.35">
      <c r="A785" s="23" t="str">
        <f>B555&amp;C785&amp;D785</f>
        <v>CONSUMO PER CAPITA (kg ó litros por individuo)Total AperitivosT.ESPAÑA</v>
      </c>
      <c r="B785" s="23">
        <v>0</v>
      </c>
      <c r="C785" s="23" t="s">
        <v>69</v>
      </c>
      <c r="D785" s="24" t="s">
        <v>49</v>
      </c>
      <c r="E785" s="24">
        <v>0.37174459671187493</v>
      </c>
      <c r="F785" s="24">
        <v>0.49555505591542176</v>
      </c>
      <c r="G785" s="24">
        <v>0.46256454345781117</v>
      </c>
      <c r="H785" s="24">
        <v>0.37289336123470579</v>
      </c>
      <c r="I785" s="24">
        <v>0.39906692397617044</v>
      </c>
      <c r="J785" s="24">
        <v>0.52163836565136656</v>
      </c>
      <c r="K785" s="24">
        <v>0.39105404121443904</v>
      </c>
      <c r="L785" s="24">
        <v>0.37478228738153097</v>
      </c>
      <c r="M785" s="90">
        <v>0.38366508326465903</v>
      </c>
    </row>
    <row r="786" spans="1:13" x14ac:dyDescent="0.35">
      <c r="A786" s="23" t="str">
        <f>B555&amp;C785&amp;D786</f>
        <v>CONSUMO PER CAPITA (kg ó litros por individuo)Total AperitivosHiper+Super+Discount+G.A</v>
      </c>
      <c r="B786" s="23">
        <v>0</v>
      </c>
      <c r="C786" s="23">
        <v>0</v>
      </c>
      <c r="D786" s="23" t="s">
        <v>112</v>
      </c>
      <c r="E786" s="56">
        <v>0.19446206016786832</v>
      </c>
      <c r="F786" s="56">
        <v>0.23435597341457884</v>
      </c>
      <c r="G786" s="56">
        <v>0.24179890885914623</v>
      </c>
      <c r="H786" s="56">
        <v>0.1740862828610007</v>
      </c>
      <c r="I786" s="56">
        <v>0.18956244210075679</v>
      </c>
      <c r="J786" s="56">
        <v>0.24087592587931797</v>
      </c>
      <c r="K786" s="56">
        <v>0.19657918603868177</v>
      </c>
      <c r="L786" s="56">
        <v>0.19183088343273669</v>
      </c>
      <c r="M786" s="90">
        <v>0.18920941820020434</v>
      </c>
    </row>
    <row r="787" spans="1:13" x14ac:dyDescent="0.35">
      <c r="A787" s="23" t="str">
        <f>B555&amp;C785&amp;D787</f>
        <v>CONSUMO PER CAPITA (kg ó litros por individuo)Total AperitivosRestaurantes</v>
      </c>
      <c r="B787" s="23">
        <v>0</v>
      </c>
      <c r="C787" s="23">
        <v>0</v>
      </c>
      <c r="D787" s="24" t="s">
        <v>113</v>
      </c>
      <c r="E787" s="24">
        <v>3.0893685751437793E-3</v>
      </c>
      <c r="F787" s="24">
        <v>1.1788052065594353E-2</v>
      </c>
      <c r="G787" s="24">
        <v>6.2135791635328378E-3</v>
      </c>
      <c r="H787" s="24">
        <v>4.549491188131795E-3</v>
      </c>
      <c r="I787" s="24">
        <v>5.4829809879202787E-3</v>
      </c>
      <c r="J787" s="24">
        <v>1.1195610575528437E-2</v>
      </c>
      <c r="K787" s="24">
        <v>9.8926052408486054E-3</v>
      </c>
      <c r="L787" s="24">
        <v>8.1608997397976581E-3</v>
      </c>
      <c r="M787" s="90">
        <v>3.4695020738196814E-3</v>
      </c>
    </row>
    <row r="788" spans="1:13" x14ac:dyDescent="0.35">
      <c r="A788" s="23" t="str">
        <f>B555&amp;C785&amp;D788</f>
        <v>CONSUMO PER CAPITA (kg ó litros por individuo)Total AperitivosRestaurantes Fast Food</v>
      </c>
      <c r="B788" s="23">
        <v>0</v>
      </c>
      <c r="C788" s="23">
        <v>0</v>
      </c>
      <c r="D788" s="23" t="s">
        <v>114</v>
      </c>
      <c r="E788" s="56">
        <v>8.4717023975298192E-3</v>
      </c>
      <c r="F788" s="56">
        <v>6.4042446924550264E-3</v>
      </c>
      <c r="G788" s="56">
        <v>1.0446390794563642E-2</v>
      </c>
      <c r="H788" s="56">
        <v>8.4711638904684822E-3</v>
      </c>
      <c r="I788" s="56">
        <v>8.882186395191E-3</v>
      </c>
      <c r="J788" s="56">
        <v>7.6175798270945337E-3</v>
      </c>
      <c r="K788" s="56">
        <v>6.4532723891709892E-3</v>
      </c>
      <c r="L788" s="56">
        <v>7.1924170644130482E-3</v>
      </c>
      <c r="M788" s="90">
        <v>5.8501685383220104E-3</v>
      </c>
    </row>
    <row r="789" spans="1:13" x14ac:dyDescent="0.35">
      <c r="A789" s="23" t="str">
        <f>B555&amp;C785&amp;D789</f>
        <v>CONSUMO PER CAPITA (kg ó litros por individuo)Total AperitivosBares/Cafeterias/Cervecerias</v>
      </c>
      <c r="B789" s="23">
        <v>0</v>
      </c>
      <c r="C789" s="23">
        <v>0</v>
      </c>
      <c r="D789" s="24" t="s">
        <v>115</v>
      </c>
      <c r="E789" s="24">
        <v>2.2866742614571885E-2</v>
      </c>
      <c r="F789" s="24">
        <v>4.2803126964624301E-2</v>
      </c>
      <c r="G789" s="24">
        <v>2.7174237279954105E-2</v>
      </c>
      <c r="H789" s="24">
        <v>2.9807546753830665E-2</v>
      </c>
      <c r="I789" s="24">
        <v>2.6462326813393687E-2</v>
      </c>
      <c r="J789" s="24">
        <v>4.3746226756399394E-2</v>
      </c>
      <c r="K789" s="24">
        <v>2.6271543286022797E-2</v>
      </c>
      <c r="L789" s="24">
        <v>2.7385943826106721E-2</v>
      </c>
      <c r="M789" s="90">
        <v>3.1103102805520557E-2</v>
      </c>
    </row>
    <row r="790" spans="1:13" x14ac:dyDescent="0.35">
      <c r="A790" s="23" t="str">
        <f>B555&amp;C785&amp;D790</f>
        <v>CONSUMO PER CAPITA (kg ó litros por individuo)Total AperitivosPanaderias/Pastelerias</v>
      </c>
      <c r="B790" s="23">
        <v>0</v>
      </c>
      <c r="C790" s="23">
        <v>0</v>
      </c>
      <c r="D790" s="23" t="s">
        <v>116</v>
      </c>
      <c r="E790" s="56">
        <v>7.4319494908230118E-3</v>
      </c>
      <c r="F790" s="56">
        <v>5.9062908994600462E-3</v>
      </c>
      <c r="G790" s="56">
        <v>1.3048563198925518E-2</v>
      </c>
      <c r="H790" s="56">
        <v>1.0010539974201945E-2</v>
      </c>
      <c r="I790" s="56">
        <v>6.1298248396056453E-3</v>
      </c>
      <c r="J790" s="56">
        <v>4.8353174102284948E-3</v>
      </c>
      <c r="K790" s="56">
        <v>5.7650824722552318E-3</v>
      </c>
      <c r="L790" s="56">
        <v>3.5120582528770945E-3</v>
      </c>
      <c r="M790" s="90">
        <v>7.7500350057848923E-3</v>
      </c>
    </row>
    <row r="791" spans="1:13" x14ac:dyDescent="0.35">
      <c r="A791" s="23" t="str">
        <f>B555&amp;C785&amp;D791</f>
        <v>CONSUMO PER CAPITA (kg ó litros por individuo)Total AperitivosTda.Alimentacion/Delicatesen</v>
      </c>
      <c r="B791" s="23">
        <v>0</v>
      </c>
      <c r="C791" s="23">
        <v>0</v>
      </c>
      <c r="D791" s="24" t="s">
        <v>117</v>
      </c>
      <c r="E791" s="24">
        <v>2.9716337877182416E-2</v>
      </c>
      <c r="F791" s="24">
        <v>3.9834683536562381E-2</v>
      </c>
      <c r="G791" s="24">
        <v>3.061121486892554E-2</v>
      </c>
      <c r="H791" s="24">
        <v>3.3141144585062877E-2</v>
      </c>
      <c r="I791" s="24">
        <v>3.9599186693659943E-2</v>
      </c>
      <c r="J791" s="24">
        <v>3.3646203575226692E-2</v>
      </c>
      <c r="K791" s="24">
        <v>2.7514140948580196E-2</v>
      </c>
      <c r="L791" s="24">
        <v>2.1601187617832286E-2</v>
      </c>
      <c r="M791" s="90">
        <v>2.9772591461270193E-2</v>
      </c>
    </row>
    <row r="792" spans="1:13" x14ac:dyDescent="0.35">
      <c r="A792" s="23" t="str">
        <f>B555&amp;C785&amp;D792</f>
        <v>CONSUMO PER CAPITA (kg ó litros por individuo)Total AperitivosCanal Conveniencia/24h</v>
      </c>
      <c r="B792" s="23">
        <v>0</v>
      </c>
      <c r="C792" s="23">
        <v>0</v>
      </c>
      <c r="D792" s="23" t="s">
        <v>118</v>
      </c>
      <c r="E792" s="56">
        <v>6.7924028799956473E-2</v>
      </c>
      <c r="F792" s="56">
        <v>8.0503759258947968E-2</v>
      </c>
      <c r="G792" s="56">
        <v>7.9348929789322217E-2</v>
      </c>
      <c r="H792" s="56">
        <v>7.4065923353175231E-2</v>
      </c>
      <c r="I792" s="56">
        <v>7.4079906307233295E-2</v>
      </c>
      <c r="J792" s="56">
        <v>9.596932841765847E-2</v>
      </c>
      <c r="K792" s="56">
        <v>7.3109242291123935E-2</v>
      </c>
      <c r="L792" s="56">
        <v>6.8374672379623691E-2</v>
      </c>
      <c r="M792" s="90">
        <v>6.5158734394005297E-2</v>
      </c>
    </row>
    <row r="793" spans="1:13" x14ac:dyDescent="0.35">
      <c r="A793" s="23" t="str">
        <f>B555&amp;C785&amp;D793</f>
        <v>CONSUMO PER CAPITA (kg ó litros por individuo)Total AperitivosHoteles</v>
      </c>
      <c r="B793" s="23">
        <v>0</v>
      </c>
      <c r="C793" s="23">
        <v>0</v>
      </c>
      <c r="D793" s="24" t="s">
        <v>119</v>
      </c>
      <c r="E793" s="24">
        <v>2.6436603225306132E-4</v>
      </c>
      <c r="F793" s="24">
        <v>6.2037492906901815E-4</v>
      </c>
      <c r="G793" s="24">
        <v>2.7337494670741536E-5</v>
      </c>
      <c r="H793" s="24">
        <v>5.1609845445178625E-6</v>
      </c>
      <c r="I793" s="24">
        <v>8.6205239441867841E-5</v>
      </c>
      <c r="J793" s="24">
        <v>9.8378214879157769E-4</v>
      </c>
      <c r="K793" s="24">
        <v>8.3469555067980817E-4</v>
      </c>
      <c r="L793" s="24">
        <v>2.4862392772306239E-4</v>
      </c>
      <c r="M793" s="90">
        <v>1.8048436364036312E-4</v>
      </c>
    </row>
    <row r="794" spans="1:13" x14ac:dyDescent="0.35">
      <c r="A794" s="23" t="str">
        <f>B555&amp;C785&amp;D794</f>
        <v>CONSUMO PER CAPITA (kg ó litros por individuo)Total AperitivosEstaciones de servicio</v>
      </c>
      <c r="B794" s="23">
        <v>0</v>
      </c>
      <c r="C794" s="23">
        <v>0</v>
      </c>
      <c r="D794" s="23" t="s">
        <v>120</v>
      </c>
      <c r="E794" s="56">
        <v>1.2930410766531113E-2</v>
      </c>
      <c r="F794" s="56">
        <v>1.9510737390039046E-2</v>
      </c>
      <c r="G794" s="56">
        <v>1.2023177389810274E-2</v>
      </c>
      <c r="H794" s="56">
        <v>9.5045197760531396E-3</v>
      </c>
      <c r="I794" s="56">
        <v>1.0701293910640971E-2</v>
      </c>
      <c r="J794" s="56">
        <v>1.8876212338832792E-2</v>
      </c>
      <c r="K794" s="56">
        <v>1.0101164281396327E-2</v>
      </c>
      <c r="L794" s="56">
        <v>8.0113554362663004E-3</v>
      </c>
      <c r="M794" s="90">
        <v>1.0733414047227557E-2</v>
      </c>
    </row>
    <row r="795" spans="1:13" x14ac:dyDescent="0.35">
      <c r="A795" s="23" t="str">
        <f>B555&amp;C785&amp;D795</f>
        <v>CONSUMO PER CAPITA (kg ó litros por individuo)Total AperitivosMaquinas dispensadoras</v>
      </c>
      <c r="B795" s="23">
        <v>0</v>
      </c>
      <c r="C795" s="23">
        <v>0</v>
      </c>
      <c r="D795" s="23" t="s">
        <v>121</v>
      </c>
      <c r="E795" s="56">
        <v>1.0773986190329999E-2</v>
      </c>
      <c r="F795" s="56">
        <v>1.3282131312979908E-2</v>
      </c>
      <c r="G795" s="56">
        <v>8.8369481581459276E-3</v>
      </c>
      <c r="H795" s="56">
        <v>1.0623694512934231E-2</v>
      </c>
      <c r="I795" s="56">
        <v>1.0526641039206284E-2</v>
      </c>
      <c r="J795" s="56">
        <v>1.5312458575816923E-2</v>
      </c>
      <c r="K795" s="56">
        <v>9.1374708342177435E-3</v>
      </c>
      <c r="L795" s="56">
        <v>1.527665927380561E-2</v>
      </c>
      <c r="M795" s="90">
        <v>1.3714081961333318E-2</v>
      </c>
    </row>
    <row r="796" spans="1:13" x14ac:dyDescent="0.35">
      <c r="A796" s="23" t="str">
        <f>B555&amp;C785&amp;D796</f>
        <v>CONSUMO PER CAPITA (kg ó litros por individuo)Total AperitivosServicio en la empresa</v>
      </c>
      <c r="B796" s="23">
        <v>0</v>
      </c>
      <c r="C796" s="23">
        <v>0</v>
      </c>
      <c r="D796" s="23" t="s">
        <v>122</v>
      </c>
      <c r="E796" s="56">
        <v>1.5645057465373965E-3</v>
      </c>
      <c r="F796" s="56">
        <v>2.4669655733243652E-3</v>
      </c>
      <c r="G796" s="56">
        <v>3.1531239126284245E-3</v>
      </c>
      <c r="H796" s="56">
        <v>3.6130685504689639E-3</v>
      </c>
      <c r="I796" s="56">
        <v>1.6107137301981701E-3</v>
      </c>
      <c r="J796" s="56">
        <v>4.9157179610769325E-3</v>
      </c>
      <c r="K796" s="56">
        <v>4.9726440305761501E-3</v>
      </c>
      <c r="L796" s="56">
        <v>2.462795415813724E-3</v>
      </c>
      <c r="M796" s="90">
        <v>2.3076975832291039E-3</v>
      </c>
    </row>
    <row r="797" spans="1:13" x14ac:dyDescent="0.35">
      <c r="A797" s="23" t="str">
        <f>B555&amp;C785&amp;D797</f>
        <v>CONSUMO PER CAPITA (kg ó litros por individuo)Total AperitivosResto de canales</v>
      </c>
      <c r="B797" s="23">
        <v>0</v>
      </c>
      <c r="C797" s="23">
        <v>0</v>
      </c>
      <c r="D797" s="23" t="s">
        <v>123</v>
      </c>
      <c r="E797" s="56">
        <v>1.2249212452288875E-2</v>
      </c>
      <c r="F797" s="56">
        <v>3.8078525412204876E-2</v>
      </c>
      <c r="G797" s="56">
        <v>2.9882009172785575E-2</v>
      </c>
      <c r="H797" s="56">
        <v>1.501488312275575E-2</v>
      </c>
      <c r="I797" s="56">
        <v>2.5943106535399475E-2</v>
      </c>
      <c r="J797" s="56">
        <v>4.3663902028934748E-2</v>
      </c>
      <c r="K797" s="56">
        <v>2.0423114926510676E-2</v>
      </c>
      <c r="L797" s="56">
        <v>2.072465466928973E-2</v>
      </c>
      <c r="M797" s="90">
        <v>2.4415750330797643E-2</v>
      </c>
    </row>
    <row r="798" spans="1:13" x14ac:dyDescent="0.35">
      <c r="A798" s="23" t="str">
        <f>B555&amp;C785&amp;D798</f>
        <v>CONSUMO PER CAPITA (kg ó litros por individuo)Total AperitivosEN LA CALLE</v>
      </c>
      <c r="B798" s="23">
        <v>0</v>
      </c>
      <c r="C798" s="23">
        <v>0</v>
      </c>
      <c r="D798" s="23" t="s">
        <v>124</v>
      </c>
      <c r="E798" s="56">
        <v>0.13173353388212225</v>
      </c>
      <c r="F798" s="56">
        <v>0.20186166855772486</v>
      </c>
      <c r="G798" s="56">
        <v>0.16139916044934069</v>
      </c>
      <c r="H798" s="56">
        <v>0.13518397289285308</v>
      </c>
      <c r="I798" s="56">
        <v>0.16393051806803086</v>
      </c>
      <c r="J798" s="56">
        <v>0.21014813779287267</v>
      </c>
      <c r="K798" s="56">
        <v>0.13615502644743604</v>
      </c>
      <c r="L798" s="56">
        <v>0.12343577819935077</v>
      </c>
      <c r="M798" s="90">
        <v>0.14285392554066059</v>
      </c>
    </row>
    <row r="799" spans="1:13" x14ac:dyDescent="0.35">
      <c r="A799" s="23" t="str">
        <f>B555&amp;C785&amp;D799</f>
        <v>CONSUMO PER CAPITA (kg ó litros por individuo)Total AperitivosEN CASA DE OTROS</v>
      </c>
      <c r="B799" s="23">
        <v>0</v>
      </c>
      <c r="C799" s="23">
        <v>0</v>
      </c>
      <c r="D799" s="23" t="s">
        <v>125</v>
      </c>
      <c r="E799" s="56">
        <v>9.4967556092812766E-2</v>
      </c>
      <c r="F799" s="56">
        <v>9.5321925721414402E-2</v>
      </c>
      <c r="G799" s="56">
        <v>0.13359453524987608</v>
      </c>
      <c r="H799" s="56">
        <v>7.0998465403499258E-2</v>
      </c>
      <c r="I799" s="56">
        <v>6.8741734331257617E-2</v>
      </c>
      <c r="J799" s="56">
        <v>9.548650485788826E-2</v>
      </c>
      <c r="K799" s="56">
        <v>9.1069207980361236E-2</v>
      </c>
      <c r="L799" s="56">
        <v>8.0615696201412596E-2</v>
      </c>
      <c r="M799" s="90">
        <v>7.217017742807956E-2</v>
      </c>
    </row>
    <row r="800" spans="1:13" x14ac:dyDescent="0.35">
      <c r="A800" s="23" t="str">
        <f>B555&amp;C785&amp;D800</f>
        <v>CONSUMO PER CAPITA (kg ó litros por individuo)Total AperitivosEN EL ESTABLECIMIENTO</v>
      </c>
      <c r="B800" s="23">
        <v>0</v>
      </c>
      <c r="C800" s="23">
        <v>0</v>
      </c>
      <c r="D800" s="23" t="s">
        <v>126</v>
      </c>
      <c r="E800" s="56">
        <v>3.6843465138428094E-2</v>
      </c>
      <c r="F800" s="56">
        <v>7.3835341910778812E-2</v>
      </c>
      <c r="G800" s="56">
        <v>6.1528418371309478E-2</v>
      </c>
      <c r="H800" s="56">
        <v>5.69152089324838E-2</v>
      </c>
      <c r="I800" s="56">
        <v>4.529626643275235E-2</v>
      </c>
      <c r="J800" s="56">
        <v>8.4652116507484346E-2</v>
      </c>
      <c r="K800" s="56">
        <v>5.6144640628637679E-2</v>
      </c>
      <c r="L800" s="56">
        <v>5.2803845356805726E-2</v>
      </c>
      <c r="M800" s="90">
        <v>5.6275467613823973E-2</v>
      </c>
    </row>
    <row r="801" spans="1:13" x14ac:dyDescent="0.35">
      <c r="A801" s="23" t="str">
        <f>B555&amp;C785&amp;D801</f>
        <v>CONSUMO PER CAPITA (kg ó litros por individuo)Total AperitivosEN EL TRABAJO</v>
      </c>
      <c r="B801" s="23">
        <v>0</v>
      </c>
      <c r="C801" s="23">
        <v>0</v>
      </c>
      <c r="D801" s="23" t="s">
        <v>127</v>
      </c>
      <c r="E801" s="56">
        <v>3.1301322217440357E-2</v>
      </c>
      <c r="F801" s="56">
        <v>4.230744288508867E-2</v>
      </c>
      <c r="G801" s="56">
        <v>3.548895603659586E-2</v>
      </c>
      <c r="H801" s="56">
        <v>3.7877391402487928E-2</v>
      </c>
      <c r="I801" s="56">
        <v>4.0367427218064723E-2</v>
      </c>
      <c r="J801" s="56">
        <v>4.3210346418972478E-2</v>
      </c>
      <c r="K801" s="56">
        <v>3.8991832553655195E-2</v>
      </c>
      <c r="L801" s="56">
        <v>3.9135204711767103E-2</v>
      </c>
      <c r="M801" s="90">
        <v>3.1997815231197733E-2</v>
      </c>
    </row>
    <row r="802" spans="1:13" x14ac:dyDescent="0.35">
      <c r="A802" s="23" t="str">
        <f>B555&amp;C785&amp;D802</f>
        <v>CONSUMO PER CAPITA (kg ó litros por individuo)Total AperitivosEN COLEGIO/INSTITUTO/UNIV.</v>
      </c>
      <c r="B802" s="23">
        <v>0</v>
      </c>
      <c r="C802" s="23">
        <v>0</v>
      </c>
      <c r="D802" s="23" t="s">
        <v>128</v>
      </c>
      <c r="E802" s="56">
        <v>3.5070874672306434E-3</v>
      </c>
      <c r="F802" s="56">
        <v>2.2706137740620132E-3</v>
      </c>
      <c r="G802" s="56">
        <v>6.6637597066709067E-3</v>
      </c>
      <c r="H802" s="56">
        <v>5.18136270776087E-3</v>
      </c>
      <c r="I802" s="56">
        <v>7.7840807601455113E-3</v>
      </c>
      <c r="J802" s="56">
        <v>4.4969456923615548E-3</v>
      </c>
      <c r="K802" s="56">
        <v>6.534774208468353E-3</v>
      </c>
      <c r="L802" s="56">
        <v>6.0219641097527983E-3</v>
      </c>
      <c r="M802" s="90">
        <v>5.7811904031699968E-3</v>
      </c>
    </row>
    <row r="803" spans="1:13" x14ac:dyDescent="0.35">
      <c r="A803" s="23" t="str">
        <f>B555&amp;C785&amp;D803</f>
        <v>CONSUMO PER CAPITA (kg ó litros por individuo)Total AperitivosEN MI CASA</v>
      </c>
      <c r="B803" s="23">
        <v>0</v>
      </c>
      <c r="C803" s="23">
        <v>0</v>
      </c>
      <c r="D803" s="23" t="s">
        <v>129</v>
      </c>
      <c r="E803" s="56">
        <v>3.5424268767734114E-2</v>
      </c>
      <c r="F803" s="56">
        <v>2.902777515974302E-2</v>
      </c>
      <c r="G803" s="56">
        <v>2.6203461920016369E-2</v>
      </c>
      <c r="H803" s="56">
        <v>2.7191955062353633E-2</v>
      </c>
      <c r="I803" s="56">
        <v>2.4837371562982269E-2</v>
      </c>
      <c r="J803" s="56">
        <v>2.1418475733577629E-2</v>
      </c>
      <c r="K803" s="56">
        <v>2.025075777474267E-2</v>
      </c>
      <c r="L803" s="56">
        <v>2.7841037323916261E-2</v>
      </c>
      <c r="M803" s="90">
        <v>3.0970163225997761E-2</v>
      </c>
    </row>
    <row r="804" spans="1:13" x14ac:dyDescent="0.35">
      <c r="A804" s="23" t="str">
        <f>B555&amp;C785&amp;D804</f>
        <v>CONSUMO PER CAPITA (kg ó litros por individuo)Total AperitivosEN M.TRANSP.(AVION,TREN,AUTOC,E</v>
      </c>
      <c r="B804" s="23">
        <v>0</v>
      </c>
      <c r="C804" s="23">
        <v>0</v>
      </c>
      <c r="D804" s="23" t="s">
        <v>130</v>
      </c>
      <c r="E804" s="56">
        <v>9.5844508374385642E-3</v>
      </c>
      <c r="F804" s="56">
        <v>1.3120114259514273E-2</v>
      </c>
      <c r="G804" s="56">
        <v>5.9195977224294248E-3</v>
      </c>
      <c r="H804" s="56">
        <v>7.0178256869559428E-3</v>
      </c>
      <c r="I804" s="56">
        <v>2.4809066740489835E-3</v>
      </c>
      <c r="J804" s="56">
        <v>5.4421055016739021E-3</v>
      </c>
      <c r="K804" s="56">
        <v>5.170197851689531E-3</v>
      </c>
      <c r="L804" s="56">
        <v>1.7557654480705597E-3</v>
      </c>
      <c r="M804" s="90">
        <v>1.2390955403559837E-3</v>
      </c>
    </row>
    <row r="805" spans="1:13" x14ac:dyDescent="0.35">
      <c r="A805" s="23" t="str">
        <f>B555&amp;C785&amp;D805</f>
        <v>CONSUMO PER CAPITA (kg ó litros por individuo)Total AperitivosEN OTRO LUGAR</v>
      </c>
      <c r="B805" s="23">
        <v>0</v>
      </c>
      <c r="C805" s="23">
        <v>0</v>
      </c>
      <c r="D805" s="23" t="s">
        <v>131</v>
      </c>
      <c r="E805" s="56">
        <v>2.838301699271014E-2</v>
      </c>
      <c r="F805" s="56">
        <v>3.7809936331869742E-2</v>
      </c>
      <c r="G805" s="56">
        <v>3.176653142443292E-2</v>
      </c>
      <c r="H805" s="56">
        <v>3.2527225292622017E-2</v>
      </c>
      <c r="I805" s="56">
        <v>4.5628412129369154E-2</v>
      </c>
      <c r="J805" s="56">
        <v>5.6783683266558041E-2</v>
      </c>
      <c r="K805" s="56">
        <v>3.6737619280956799E-2</v>
      </c>
      <c r="L805" s="56">
        <v>4.317292652224361E-2</v>
      </c>
      <c r="M805" s="90">
        <v>4.2377162610315294E-2</v>
      </c>
    </row>
    <row r="806" spans="1:13" x14ac:dyDescent="0.35">
      <c r="A806" s="23" t="str">
        <f>B555&amp;C785&amp;D806</f>
        <v>CONSUMO PER CAPITA (kg ó litros por individuo)Total AperitivosDESAYUNO</v>
      </c>
      <c r="B806" s="23">
        <v>0</v>
      </c>
      <c r="C806" s="23">
        <v>0</v>
      </c>
      <c r="D806" s="23" t="s">
        <v>132</v>
      </c>
      <c r="E806" s="56">
        <v>1.0521440879999689E-2</v>
      </c>
      <c r="F806" s="56">
        <v>1.5540136967102313E-2</v>
      </c>
      <c r="G806" s="56">
        <v>1.4598393009369203E-2</v>
      </c>
      <c r="H806" s="56">
        <v>1.4463761913752045E-2</v>
      </c>
      <c r="I806" s="56">
        <v>1.3855772475928688E-2</v>
      </c>
      <c r="J806" s="56">
        <v>2.5042016484878835E-2</v>
      </c>
      <c r="K806" s="56">
        <v>2.2517339814785216E-2</v>
      </c>
      <c r="L806" s="56">
        <v>2.4870333973015333E-2</v>
      </c>
      <c r="M806" s="90">
        <v>2.3060848561445208E-2</v>
      </c>
    </row>
    <row r="807" spans="1:13" x14ac:dyDescent="0.35">
      <c r="A807" s="23" t="str">
        <f>B555&amp;C785&amp;D807</f>
        <v>CONSUMO PER CAPITA (kg ó litros por individuo)Total AperitivosAPERITIVO/ANTES DE COMER</v>
      </c>
      <c r="B807" s="23">
        <v>0</v>
      </c>
      <c r="C807" s="23">
        <v>0</v>
      </c>
      <c r="D807" s="23" t="s">
        <v>133</v>
      </c>
      <c r="E807" s="56">
        <v>7.4081053313742762E-2</v>
      </c>
      <c r="F807" s="56">
        <v>0.10259468289153209</v>
      </c>
      <c r="G807" s="56">
        <v>7.9060816543466278E-2</v>
      </c>
      <c r="H807" s="56">
        <v>7.7795927873438989E-2</v>
      </c>
      <c r="I807" s="56">
        <v>8.5243447329937605E-2</v>
      </c>
      <c r="J807" s="56">
        <v>0.11119869513709252</v>
      </c>
      <c r="K807" s="56">
        <v>7.4398703986102419E-2</v>
      </c>
      <c r="L807" s="56">
        <v>7.0365712131656447E-2</v>
      </c>
      <c r="M807" s="90">
        <v>8.0683249816370151E-2</v>
      </c>
    </row>
    <row r="808" spans="1:13" x14ac:dyDescent="0.35">
      <c r="A808" s="23" t="str">
        <f>B555&amp;C785&amp;D808</f>
        <v>CONSUMO PER CAPITA (kg ó litros por individuo)Total AperitivosCOMIDA</v>
      </c>
      <c r="B808" s="23">
        <v>0</v>
      </c>
      <c r="C808" s="23">
        <v>0</v>
      </c>
      <c r="D808" s="23" t="s">
        <v>134</v>
      </c>
      <c r="E808" s="56">
        <v>4.6459309553246786E-2</v>
      </c>
      <c r="F808" s="56">
        <v>4.8008350925217574E-2</v>
      </c>
      <c r="G808" s="56">
        <v>3.7379060824609296E-2</v>
      </c>
      <c r="H808" s="56">
        <v>3.9914231362068037E-2</v>
      </c>
      <c r="I808" s="56">
        <v>3.9312228817849175E-2</v>
      </c>
      <c r="J808" s="56">
        <v>5.9700624795410204E-2</v>
      </c>
      <c r="K808" s="56">
        <v>5.2341210516219927E-2</v>
      </c>
      <c r="L808" s="56">
        <v>3.5883396948703489E-2</v>
      </c>
      <c r="M808" s="90">
        <v>3.7567525001421555E-2</v>
      </c>
    </row>
    <row r="809" spans="1:13" x14ac:dyDescent="0.35">
      <c r="A809" s="23" t="str">
        <f>B555&amp;C785&amp;D809</f>
        <v>CONSUMO PER CAPITA (kg ó litros por individuo)Total AperitivosTARDE/MERIENDA</v>
      </c>
      <c r="B809" s="23">
        <v>0</v>
      </c>
      <c r="C809" s="23">
        <v>0</v>
      </c>
      <c r="D809" s="23" t="s">
        <v>135</v>
      </c>
      <c r="E809" s="56">
        <v>0.12906875699555867</v>
      </c>
      <c r="F809" s="56">
        <v>0.15757026629039866</v>
      </c>
      <c r="G809" s="56">
        <v>0.14717896641627731</v>
      </c>
      <c r="H809" s="56">
        <v>0.12106979812745551</v>
      </c>
      <c r="I809" s="56">
        <v>0.1369391671214458</v>
      </c>
      <c r="J809" s="56">
        <v>0.16007176396360528</v>
      </c>
      <c r="K809" s="56">
        <v>0.11354028642823621</v>
      </c>
      <c r="L809" s="56">
        <v>0.12367068668818722</v>
      </c>
      <c r="M809" s="90">
        <v>0.1349655820098758</v>
      </c>
    </row>
    <row r="810" spans="1:13" x14ac:dyDescent="0.35">
      <c r="A810" s="23" t="str">
        <f>B555&amp;C785&amp;D810</f>
        <v>CONSUMO PER CAPITA (kg ó litros por individuo)Total AperitivosANTES DE CENAR</v>
      </c>
      <c r="B810" s="23">
        <v>0</v>
      </c>
      <c r="C810" s="23">
        <v>0</v>
      </c>
      <c r="D810" s="23" t="s">
        <v>136</v>
      </c>
      <c r="E810" s="56">
        <v>2.5974365037571806E-2</v>
      </c>
      <c r="F810" s="56">
        <v>4.0685990810043669E-2</v>
      </c>
      <c r="G810" s="56">
        <v>4.0715122208110077E-2</v>
      </c>
      <c r="H810" s="56">
        <v>2.4877063396461219E-2</v>
      </c>
      <c r="I810" s="56">
        <v>2.2062304900585524E-2</v>
      </c>
      <c r="J810" s="56">
        <v>3.9936527223732914E-2</v>
      </c>
      <c r="K810" s="56">
        <v>3.294680239451675E-2</v>
      </c>
      <c r="L810" s="56">
        <v>2.1135988298335889E-2</v>
      </c>
      <c r="M810" s="90">
        <v>2.3533421868562918E-2</v>
      </c>
    </row>
    <row r="811" spans="1:13" x14ac:dyDescent="0.35">
      <c r="A811" s="23" t="str">
        <f>B555&amp;C785&amp;D811</f>
        <v>CONSUMO PER CAPITA (kg ó litros por individuo)Total AperitivosCENA</v>
      </c>
      <c r="B811" s="23">
        <v>0</v>
      </c>
      <c r="C811" s="23">
        <v>0</v>
      </c>
      <c r="D811" s="23" t="s">
        <v>137</v>
      </c>
      <c r="E811" s="56">
        <v>1.7359366304501796E-2</v>
      </c>
      <c r="F811" s="56">
        <v>3.5339970648132428E-2</v>
      </c>
      <c r="G811" s="56">
        <v>3.0832908046824214E-2</v>
      </c>
      <c r="H811" s="56">
        <v>1.6945931549057564E-2</v>
      </c>
      <c r="I811" s="56">
        <v>1.8107643663750773E-2</v>
      </c>
      <c r="J811" s="56">
        <v>2.1545837060683734E-2</v>
      </c>
      <c r="K811" s="56">
        <v>1.8254820894452323E-2</v>
      </c>
      <c r="L811" s="56">
        <v>2.0049142285791997E-2</v>
      </c>
      <c r="M811" s="90">
        <v>1.7955864863887096E-2</v>
      </c>
    </row>
    <row r="812" spans="1:13" x14ac:dyDescent="0.35">
      <c r="A812" s="23" t="str">
        <f>B555&amp;C785&amp;D812</f>
        <v>CONSUMO PER CAPITA (kg ó litros por individuo)Total AperitivosDESPUES DE LA CENA</v>
      </c>
      <c r="B812" s="23">
        <v>0</v>
      </c>
      <c r="C812" s="23">
        <v>0</v>
      </c>
      <c r="D812" s="23" t="s">
        <v>138</v>
      </c>
      <c r="E812" s="56">
        <v>8.2781608041206916E-3</v>
      </c>
      <c r="F812" s="56">
        <v>1.9986033559080092E-2</v>
      </c>
      <c r="G812" s="56">
        <v>1.7671015419697029E-2</v>
      </c>
      <c r="H812" s="56">
        <v>7.0011674368698337E-3</v>
      </c>
      <c r="I812" s="56">
        <v>1.3304230057669116E-2</v>
      </c>
      <c r="J812" s="56">
        <v>1.4348675975445131E-2</v>
      </c>
      <c r="K812" s="56">
        <v>7.8507560500614866E-3</v>
      </c>
      <c r="L812" s="56">
        <v>5.6525490838743205E-3</v>
      </c>
      <c r="M812" s="90">
        <v>6.0666181406487515E-3</v>
      </c>
    </row>
    <row r="813" spans="1:13" x14ac:dyDescent="0.35">
      <c r="A813" s="23" t="str">
        <f>B555&amp;C785&amp;D813</f>
        <v>CONSUMO PER CAPITA (kg ó litros por individuo)Total AperitivosDURANTE EL DIA</v>
      </c>
      <c r="B813" s="23">
        <v>0</v>
      </c>
      <c r="C813" s="23">
        <v>0</v>
      </c>
      <c r="D813" s="23" t="s">
        <v>139</v>
      </c>
      <c r="E813" s="56">
        <v>6.000226749617818E-2</v>
      </c>
      <c r="F813" s="56">
        <v>7.5829437768195299E-2</v>
      </c>
      <c r="G813" s="56">
        <v>9.5128196314382976E-2</v>
      </c>
      <c r="H813" s="56">
        <v>7.0825529115203414E-2</v>
      </c>
      <c r="I813" s="56">
        <v>7.0241882236279446E-2</v>
      </c>
      <c r="J813" s="56">
        <v>8.9794067435693251E-2</v>
      </c>
      <c r="K813" s="56">
        <v>6.9204224976760861E-2</v>
      </c>
      <c r="L813" s="56">
        <v>7.3154355701084445E-2</v>
      </c>
      <c r="M813" s="90">
        <v>5.9831840128838146E-2</v>
      </c>
    </row>
    <row r="814" spans="1:13" x14ac:dyDescent="0.35">
      <c r="A814" s="23" t="str">
        <f>B555&amp;C785&amp;D814</f>
        <v>CONSUMO PER CAPITA (kg ó litros por individuo)Total AperitivosCON AMIGOS</v>
      </c>
      <c r="B814" s="23">
        <v>0</v>
      </c>
      <c r="C814" s="23">
        <v>0</v>
      </c>
      <c r="D814" s="23" t="s">
        <v>140</v>
      </c>
      <c r="E814" s="56">
        <v>8.2743587899326551E-2</v>
      </c>
      <c r="F814" s="56">
        <v>0.11500026202141689</v>
      </c>
      <c r="G814" s="56">
        <v>9.9624197356119923E-2</v>
      </c>
      <c r="H814" s="56">
        <v>7.9236166398431535E-2</v>
      </c>
      <c r="I814" s="56">
        <v>9.323182512955365E-2</v>
      </c>
      <c r="J814" s="56">
        <v>0.12941519176541094</v>
      </c>
      <c r="K814" s="56">
        <v>8.9689196978464905E-2</v>
      </c>
      <c r="L814" s="56">
        <v>7.0161674775840413E-2</v>
      </c>
      <c r="M814" s="90">
        <v>7.921492936399685E-2</v>
      </c>
    </row>
    <row r="815" spans="1:13" x14ac:dyDescent="0.35">
      <c r="A815" s="23" t="str">
        <f>B555&amp;C785&amp;D815</f>
        <v>CONSUMO PER CAPITA (kg ó litros por individuo)Total AperitivosCON CLIENTES</v>
      </c>
      <c r="B815" s="23">
        <v>0</v>
      </c>
      <c r="C815" s="23">
        <v>0</v>
      </c>
      <c r="D815" s="23" t="s">
        <v>141</v>
      </c>
      <c r="E815" s="56">
        <v>3.2325281903838751E-4</v>
      </c>
      <c r="F815" s="56">
        <v>1.6019705112774443E-3</v>
      </c>
      <c r="G815" s="56">
        <v>2.3551663648374807E-3</v>
      </c>
      <c r="H815" s="56">
        <v>8.4390905343504903E-4</v>
      </c>
      <c r="I815" s="56">
        <v>7.6555059350497958E-4</v>
      </c>
      <c r="J815" s="56">
        <v>5.584989512408922E-3</v>
      </c>
      <c r="K815" s="56">
        <v>6.0313608637383906E-4</v>
      </c>
      <c r="L815" s="56">
        <v>9.1974075090271159E-4</v>
      </c>
      <c r="M815" s="90">
        <v>2.7634127162870907E-3</v>
      </c>
    </row>
    <row r="816" spans="1:13" x14ac:dyDescent="0.35">
      <c r="A816" s="23" t="str">
        <f>B555&amp;C785&amp;D816</f>
        <v>CONSUMO PER CAPITA (kg ó litros por individuo)Total AperitivosCON COMPAÑEROS DE TRABAJO</v>
      </c>
      <c r="B816" s="23">
        <v>0</v>
      </c>
      <c r="C816" s="23">
        <v>0</v>
      </c>
      <c r="D816" s="23" t="s">
        <v>142</v>
      </c>
      <c r="E816" s="56">
        <v>1.4297029686808649E-2</v>
      </c>
      <c r="F816" s="56">
        <v>1.5325306053069362E-2</v>
      </c>
      <c r="G816" s="56">
        <v>1.7813383522345089E-2</v>
      </c>
      <c r="H816" s="56">
        <v>1.2520630785813546E-2</v>
      </c>
      <c r="I816" s="56">
        <v>1.8275154414158716E-2</v>
      </c>
      <c r="J816" s="56">
        <v>3.0475272260098413E-2</v>
      </c>
      <c r="K816" s="56">
        <v>2.3889855138344046E-2</v>
      </c>
      <c r="L816" s="56">
        <v>2.599374967562652E-2</v>
      </c>
      <c r="M816" s="90">
        <v>1.6028889374586321E-2</v>
      </c>
    </row>
    <row r="817" spans="1:13" x14ac:dyDescent="0.35">
      <c r="A817" s="23" t="str">
        <f>B555&amp;C785&amp;D817</f>
        <v>CONSUMO PER CAPITA (kg ó litros por individuo)Total AperitivosCON COMPAÑEROS DE CLASE</v>
      </c>
      <c r="B817" s="23">
        <v>0</v>
      </c>
      <c r="C817" s="23">
        <v>0</v>
      </c>
      <c r="D817" s="23" t="s">
        <v>143</v>
      </c>
      <c r="E817" s="56">
        <v>2.3457289969804796E-3</v>
      </c>
      <c r="F817" s="56">
        <v>1.8620700704635588E-3</v>
      </c>
      <c r="G817" s="56">
        <v>3.1795450539181575E-3</v>
      </c>
      <c r="H817" s="56">
        <v>4.2956416408970067E-3</v>
      </c>
      <c r="I817" s="56">
        <v>2.8513264072486536E-3</v>
      </c>
      <c r="J817" s="56">
        <v>4.9501946602883004E-3</v>
      </c>
      <c r="K817" s="56">
        <v>1.8935366170464215E-3</v>
      </c>
      <c r="L817" s="56">
        <v>4.6593662234848702E-3</v>
      </c>
      <c r="M817" s="90">
        <v>2.5757513511252728E-3</v>
      </c>
    </row>
    <row r="818" spans="1:13" x14ac:dyDescent="0.35">
      <c r="A818" s="23" t="str">
        <f>B555&amp;C785&amp;D818</f>
        <v>CONSUMO PER CAPITA (kg ó litros por individuo)Total AperitivosCON FAMILIA</v>
      </c>
      <c r="B818" s="23">
        <v>0</v>
      </c>
      <c r="C818" s="23">
        <v>0</v>
      </c>
      <c r="D818" s="23" t="s">
        <v>144</v>
      </c>
      <c r="E818" s="56">
        <v>0.14014569993211998</v>
      </c>
      <c r="F818" s="56">
        <v>0.19763280800071395</v>
      </c>
      <c r="G818" s="56">
        <v>0.19581311170918908</v>
      </c>
      <c r="H818" s="56">
        <v>0.13926210095024794</v>
      </c>
      <c r="I818" s="56">
        <v>0.15372774750613827</v>
      </c>
      <c r="J818" s="56">
        <v>0.19091263618822318</v>
      </c>
      <c r="K818" s="56">
        <v>0.15132744612749507</v>
      </c>
      <c r="L818" s="56">
        <v>0.14514211859828074</v>
      </c>
      <c r="M818" s="90">
        <v>0.14132028085581252</v>
      </c>
    </row>
    <row r="819" spans="1:13" x14ac:dyDescent="0.35">
      <c r="A819" s="23" t="str">
        <f>B555&amp;C785&amp;D819</f>
        <v>CONSUMO PER CAPITA (kg ó litros por individuo)Total AperitivosCON LA PAREJA</v>
      </c>
      <c r="B819" s="23">
        <v>0</v>
      </c>
      <c r="C819" s="23">
        <v>0</v>
      </c>
      <c r="D819" s="23" t="s">
        <v>145</v>
      </c>
      <c r="E819" s="56">
        <v>3.675063654352257E-2</v>
      </c>
      <c r="F819" s="56">
        <v>5.3274144669290334E-2</v>
      </c>
      <c r="G819" s="56">
        <v>4.4490369402204209E-2</v>
      </c>
      <c r="H819" s="56">
        <v>3.3655775065104497E-2</v>
      </c>
      <c r="I819" s="56">
        <v>3.0469726528814245E-2</v>
      </c>
      <c r="J819" s="56">
        <v>4.0461811262862447E-2</v>
      </c>
      <c r="K819" s="56">
        <v>2.6484187907097636E-2</v>
      </c>
      <c r="L819" s="56">
        <v>2.7346748188981421E-2</v>
      </c>
      <c r="M819" s="90">
        <v>3.3732211779587441E-2</v>
      </c>
    </row>
    <row r="820" spans="1:13" x14ac:dyDescent="0.35">
      <c r="A820" s="23" t="str">
        <f>B555&amp;C785&amp;D820</f>
        <v>CONSUMO PER CAPITA (kg ó litros por individuo)Total AperitivosESTABA SOLO/A</v>
      </c>
      <c r="B820" s="23">
        <v>0</v>
      </c>
      <c r="C820" s="23">
        <v>0</v>
      </c>
      <c r="D820" s="23" t="s">
        <v>146</v>
      </c>
      <c r="E820" s="56">
        <v>8.7587877721657881E-2</v>
      </c>
      <c r="F820" s="56">
        <v>0.10625846189215921</v>
      </c>
      <c r="G820" s="56">
        <v>8.8754890027471486E-2</v>
      </c>
      <c r="H820" s="56">
        <v>9.7621126888622706E-2</v>
      </c>
      <c r="I820" s="56">
        <v>9.4476463125493987E-2</v>
      </c>
      <c r="J820" s="56">
        <v>0.11301597127601944</v>
      </c>
      <c r="K820" s="56">
        <v>8.916606501506065E-2</v>
      </c>
      <c r="L820" s="56">
        <v>9.157706583858051E-2</v>
      </c>
      <c r="M820" s="90">
        <v>0.10242000921387323</v>
      </c>
    </row>
    <row r="821" spans="1:13" x14ac:dyDescent="0.35">
      <c r="A821" s="23" t="str">
        <f>B555&amp;C785&amp;D821</f>
        <v>CONSUMO PER CAPITA (kg ó litros por individuo)Total AperitivosOTROS</v>
      </c>
      <c r="B821" s="23">
        <v>0</v>
      </c>
      <c r="C821" s="23">
        <v>0</v>
      </c>
      <c r="D821" s="23" t="s">
        <v>147</v>
      </c>
      <c r="E821" s="56">
        <v>7.5508640458372524E-3</v>
      </c>
      <c r="F821" s="56">
        <v>4.5998619323435403E-3</v>
      </c>
      <c r="G821" s="56">
        <v>1.0533850783882562E-2</v>
      </c>
      <c r="H821" s="56">
        <v>5.4580575943513438E-3</v>
      </c>
      <c r="I821" s="56">
        <v>5.2689801540302698E-3</v>
      </c>
      <c r="J821" s="56">
        <v>6.8221096362332785E-3</v>
      </c>
      <c r="K821" s="56">
        <v>8.0007080062153655E-3</v>
      </c>
      <c r="L821" s="56">
        <v>8.9817417489259366E-3</v>
      </c>
      <c r="M821" s="90">
        <v>5.609476864559264E-3</v>
      </c>
    </row>
    <row r="822" spans="1:13" x14ac:dyDescent="0.35">
      <c r="A822" s="23" t="str">
        <f>B555&amp;C785&amp;D822</f>
        <v>CONSUMO PER CAPITA (kg ó litros por individuo)Total AperitivosESTAR TRABAJANDO</v>
      </c>
      <c r="B822" s="23">
        <v>0</v>
      </c>
      <c r="C822" s="23">
        <v>0</v>
      </c>
      <c r="D822" s="23" t="s">
        <v>148</v>
      </c>
      <c r="E822" s="56">
        <v>2.5164420789691468E-2</v>
      </c>
      <c r="F822" s="56">
        <v>3.1493692047258104E-2</v>
      </c>
      <c r="G822" s="56">
        <v>2.6124369345494065E-2</v>
      </c>
      <c r="H822" s="56">
        <v>3.2475925821933087E-2</v>
      </c>
      <c r="I822" s="56">
        <v>3.5451686761260329E-2</v>
      </c>
      <c r="J822" s="56">
        <v>3.1061138090058036E-2</v>
      </c>
      <c r="K822" s="56">
        <v>3.0007826457867579E-2</v>
      </c>
      <c r="L822" s="56">
        <v>3.1698007187949524E-2</v>
      </c>
      <c r="M822" s="90">
        <v>2.7003032789034341E-2</v>
      </c>
    </row>
    <row r="823" spans="1:13" x14ac:dyDescent="0.35">
      <c r="A823" s="23" t="str">
        <f>B555&amp;C785&amp;D823</f>
        <v>CONSUMO PER CAPITA (kg ó litros por individuo)Total AperitivosCOMIDA DE NEGOCIOS</v>
      </c>
      <c r="B823" s="23">
        <v>0</v>
      </c>
      <c r="C823" s="23">
        <v>0</v>
      </c>
      <c r="D823" s="23" t="s">
        <v>149</v>
      </c>
      <c r="E823" s="56">
        <v>3.5233019063336135E-4</v>
      </c>
      <c r="F823" s="56">
        <v>3.8122943643431286E-4</v>
      </c>
      <c r="G823" s="56">
        <v>3.6474638519296817E-4</v>
      </c>
      <c r="H823" s="56">
        <v>7.4261174626206409E-4</v>
      </c>
      <c r="I823" s="56">
        <v>2.4254599552585204E-4</v>
      </c>
      <c r="J823" s="56">
        <v>2.5627014256668222E-3</v>
      </c>
      <c r="K823" s="56">
        <v>6.1300638386097709E-3</v>
      </c>
      <c r="L823" s="56">
        <v>1.2083037838224583E-3</v>
      </c>
      <c r="M823" s="90">
        <v>7.3140417856510189E-4</v>
      </c>
    </row>
    <row r="824" spans="1:13" x14ac:dyDescent="0.35">
      <c r="A824" s="23" t="str">
        <f>B555&amp;C785&amp;D824</f>
        <v>CONSUMO PER CAPITA (kg ó litros por individuo)Total AperitivosPOR PLACER/RELAX</v>
      </c>
      <c r="B824" s="23">
        <v>0</v>
      </c>
      <c r="C824" s="23">
        <v>0</v>
      </c>
      <c r="D824" s="23" t="s">
        <v>150</v>
      </c>
      <c r="E824" s="56">
        <v>6.2589509332191512E-2</v>
      </c>
      <c r="F824" s="56">
        <v>0.12474172890617372</v>
      </c>
      <c r="G824" s="56">
        <v>7.6755874210882646E-2</v>
      </c>
      <c r="H824" s="56">
        <v>6.6584557573981892E-2</v>
      </c>
      <c r="I824" s="56">
        <v>7.311678306706143E-2</v>
      </c>
      <c r="J824" s="56">
        <v>0.11724262475229333</v>
      </c>
      <c r="K824" s="56">
        <v>6.9661596755597757E-2</v>
      </c>
      <c r="L824" s="56">
        <v>5.6432288280116566E-2</v>
      </c>
      <c r="M824" s="90">
        <v>7.0934544075870756E-2</v>
      </c>
    </row>
    <row r="825" spans="1:13" x14ac:dyDescent="0.35">
      <c r="A825" s="23" t="str">
        <f>B555&amp;C785&amp;D825</f>
        <v>CONSUMO PER CAPITA (kg ó litros por individuo)Total AperitivosTENER HAMBRE/SIN PLANIFICAR</v>
      </c>
      <c r="B825" s="23">
        <v>0</v>
      </c>
      <c r="C825" s="23">
        <v>0</v>
      </c>
      <c r="D825" s="23" t="s">
        <v>151</v>
      </c>
      <c r="E825" s="56">
        <v>0.14060136904987416</v>
      </c>
      <c r="F825" s="56">
        <v>0.18038626721802353</v>
      </c>
      <c r="G825" s="56">
        <v>0.17078739910696852</v>
      </c>
      <c r="H825" s="56">
        <v>0.13989694226420443</v>
      </c>
      <c r="I825" s="56">
        <v>0.15844892527647436</v>
      </c>
      <c r="J825" s="56">
        <v>0.18867199773313123</v>
      </c>
      <c r="K825" s="56">
        <v>0.14235140906465846</v>
      </c>
      <c r="L825" s="56">
        <v>0.15297512056356283</v>
      </c>
      <c r="M825" s="90">
        <v>0.15675925577387162</v>
      </c>
    </row>
    <row r="826" spans="1:13" x14ac:dyDescent="0.35">
      <c r="A826" s="23" t="str">
        <f>B555&amp;C785&amp;D826</f>
        <v>CONSUMO PER CAPITA (kg ó litros por individuo)Total AperitivosESTAR DE COMPRAS</v>
      </c>
      <c r="B826" s="23">
        <v>0</v>
      </c>
      <c r="C826" s="23">
        <v>0</v>
      </c>
      <c r="D826" s="23" t="s">
        <v>152</v>
      </c>
      <c r="E826" s="56">
        <v>1.7277909750712205E-2</v>
      </c>
      <c r="F826" s="56">
        <v>2.2371696234478641E-2</v>
      </c>
      <c r="G826" s="56">
        <v>3.4708198846401618E-2</v>
      </c>
      <c r="H826" s="56">
        <v>1.3049073878915999E-2</v>
      </c>
      <c r="I826" s="56">
        <v>1.2983769676816324E-2</v>
      </c>
      <c r="J826" s="56">
        <v>1.5100652912797687E-2</v>
      </c>
      <c r="K826" s="56">
        <v>9.6877858889039964E-3</v>
      </c>
      <c r="L826" s="56">
        <v>1.4720562918873269E-2</v>
      </c>
      <c r="M826" s="90">
        <v>8.6040586629955208E-3</v>
      </c>
    </row>
    <row r="827" spans="1:13" x14ac:dyDescent="0.35">
      <c r="A827" s="23" t="str">
        <f>B555&amp;C785&amp;D827</f>
        <v>CONSUMO PER CAPITA (kg ó litros por individuo)Total AperitivosNO COCINAR EN CASA</v>
      </c>
      <c r="B827" s="23">
        <v>0</v>
      </c>
      <c r="C827" s="23">
        <v>0</v>
      </c>
      <c r="D827" s="23" t="s">
        <v>153</v>
      </c>
      <c r="E827" s="56">
        <v>1.5258426058993585E-2</v>
      </c>
      <c r="F827" s="56">
        <v>1.5531761554986739E-2</v>
      </c>
      <c r="G827" s="56">
        <v>9.0942839442857745E-3</v>
      </c>
      <c r="H827" s="56">
        <v>1.2282415459939203E-2</v>
      </c>
      <c r="I827" s="56">
        <v>1.0443228676661523E-2</v>
      </c>
      <c r="J827" s="56">
        <v>1.7742032224258013E-2</v>
      </c>
      <c r="K827" s="56">
        <v>9.731488403437483E-3</v>
      </c>
      <c r="L827" s="56">
        <v>1.4987728198869376E-2</v>
      </c>
      <c r="M827" s="90">
        <v>1.1114335576489253E-2</v>
      </c>
    </row>
    <row r="828" spans="1:13" x14ac:dyDescent="0.35">
      <c r="A828" s="23" t="str">
        <f>B555&amp;C785&amp;D828</f>
        <v>CONSUMO PER CAPITA (kg ó litros por individuo)Total AperitivosCELEBRACION/FIESTA/SALIR TOMAR</v>
      </c>
      <c r="B828" s="23">
        <v>0</v>
      </c>
      <c r="C828" s="23">
        <v>0</v>
      </c>
      <c r="D828" s="23" t="s">
        <v>154</v>
      </c>
      <c r="E828" s="56">
        <v>6.0076839176934418E-2</v>
      </c>
      <c r="F828" s="56">
        <v>8.3193251291155568E-2</v>
      </c>
      <c r="G828" s="56">
        <v>9.8829323340186348E-2</v>
      </c>
      <c r="H828" s="56">
        <v>6.9081977085577562E-2</v>
      </c>
      <c r="I828" s="56">
        <v>6.8646431375150432E-2</v>
      </c>
      <c r="J828" s="56">
        <v>9.7197025899249792E-2</v>
      </c>
      <c r="K828" s="56">
        <v>7.2560138513286646E-2</v>
      </c>
      <c r="L828" s="56">
        <v>6.3500473458979467E-2</v>
      </c>
      <c r="M828" s="90">
        <v>7.3603804951611576E-2</v>
      </c>
    </row>
    <row r="829" spans="1:13" x14ac:dyDescent="0.35">
      <c r="A829" s="23" t="str">
        <f>B555&amp;C785&amp;D829</f>
        <v>CONSUMO PER CAPITA (kg ó litros por individuo)Total AperitivosVIENDO DEPORTES</v>
      </c>
      <c r="B829" s="23">
        <v>0</v>
      </c>
      <c r="C829" s="23">
        <v>0</v>
      </c>
      <c r="D829" s="23" t="s">
        <v>155</v>
      </c>
      <c r="E829" s="56">
        <v>1.6944497188183846E-2</v>
      </c>
      <c r="F829" s="56">
        <v>1.0100877003192921E-2</v>
      </c>
      <c r="G829" s="56">
        <v>1.0799550784190154E-2</v>
      </c>
      <c r="H829" s="56">
        <v>1.0441561545111212E-2</v>
      </c>
      <c r="I829" s="56">
        <v>1.3383622832628526E-2</v>
      </c>
      <c r="J829" s="56">
        <v>1.4552739573503096E-2</v>
      </c>
      <c r="K829" s="56">
        <v>1.5945592671013146E-2</v>
      </c>
      <c r="L829" s="56">
        <v>1.5378311873558719E-2</v>
      </c>
      <c r="M829" s="90">
        <v>1.0660315062051411E-2</v>
      </c>
    </row>
    <row r="830" spans="1:13" x14ac:dyDescent="0.35">
      <c r="A830" s="23" t="str">
        <f>B555&amp;C785&amp;D830</f>
        <v>CONSUMO PER CAPITA (kg ó litros por individuo)Total AperitivosOTROS MOTIVOS</v>
      </c>
      <c r="B830" s="23">
        <v>0</v>
      </c>
      <c r="C830" s="23">
        <v>0</v>
      </c>
      <c r="D830" s="23" t="s">
        <v>156</v>
      </c>
      <c r="E830" s="56">
        <v>3.3479418359718557E-2</v>
      </c>
      <c r="F830" s="56">
        <v>2.7354274682297487E-2</v>
      </c>
      <c r="G830" s="56">
        <v>3.5100796066588578E-2</v>
      </c>
      <c r="H830" s="56">
        <v>2.8338346755975425E-2</v>
      </c>
      <c r="I830" s="56">
        <v>2.6349719301506435E-2</v>
      </c>
      <c r="J830" s="56">
        <v>3.7507317846445079E-2</v>
      </c>
      <c r="K830" s="56">
        <v>3.497821407950065E-2</v>
      </c>
      <c r="L830" s="56">
        <v>2.3881387204792499E-2</v>
      </c>
      <c r="M830" s="90">
        <v>2.4254259563704642E-2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60" zoomScaleNormal="60" workbookViewId="0">
      <selection activeCell="F19" sqref="F19"/>
    </sheetView>
  </sheetViews>
  <sheetFormatPr baseColWidth="10" defaultColWidth="11.453125" defaultRowHeight="14.5" x14ac:dyDescent="0.35"/>
  <cols>
    <col min="1" max="1" width="54.81640625" style="45" customWidth="1"/>
    <col min="2" max="2" width="8.453125" style="45" customWidth="1"/>
    <col min="3" max="11" width="18.54296875" style="45" customWidth="1"/>
    <col min="12" max="12" width="2.453125" style="45" customWidth="1"/>
    <col min="13" max="13" width="18.54296875" style="45" customWidth="1"/>
    <col min="14" max="14" width="1.26953125" style="45" customWidth="1"/>
    <col min="15" max="15" width="53.81640625" style="5" customWidth="1"/>
    <col min="16" max="16" width="21.7265625" style="5" bestFit="1" customWidth="1"/>
    <col min="17" max="17" width="25.7265625" style="5" customWidth="1"/>
    <col min="18" max="18" width="19.54296875" style="5" customWidth="1"/>
    <col min="19" max="16384" width="11.453125" style="5"/>
  </cols>
  <sheetData>
    <row r="1" spans="1:15" ht="48.75" customHeight="1" x14ac:dyDescent="0.35">
      <c r="A1" s="99" t="s">
        <v>0</v>
      </c>
      <c r="B1" s="99"/>
      <c r="C1" s="100"/>
      <c r="D1" s="100"/>
      <c r="E1" s="100"/>
      <c r="F1" s="100"/>
      <c r="G1" s="100"/>
      <c r="H1" s="100"/>
      <c r="I1" s="100"/>
      <c r="J1" s="100"/>
      <c r="K1" s="100"/>
      <c r="L1" s="100"/>
      <c r="M1" s="100"/>
      <c r="N1" s="100"/>
    </row>
    <row r="2" spans="1:15" x14ac:dyDescent="0.35">
      <c r="A2" s="80">
        <v>2</v>
      </c>
      <c r="B2" s="80"/>
      <c r="C2" s="81"/>
      <c r="D2" s="81"/>
      <c r="E2" s="81"/>
      <c r="F2" s="81"/>
      <c r="G2" s="81"/>
      <c r="H2" s="81"/>
      <c r="I2" s="81"/>
      <c r="J2" s="81"/>
      <c r="K2" s="81"/>
      <c r="L2" s="81"/>
      <c r="M2" s="81"/>
      <c r="N2" s="81"/>
    </row>
    <row r="3" spans="1:15" ht="21" customHeight="1" x14ac:dyDescent="0.35">
      <c r="A3" s="81"/>
      <c r="C3" s="81"/>
      <c r="D3" s="81"/>
      <c r="E3" s="81"/>
      <c r="F3" s="81"/>
      <c r="G3" s="81"/>
      <c r="H3" s="81"/>
      <c r="I3" s="81"/>
      <c r="J3" s="81"/>
      <c r="K3" s="81"/>
      <c r="L3" s="81"/>
      <c r="M3" s="81"/>
      <c r="N3" s="81"/>
    </row>
    <row r="4" spans="1:15" ht="19" thickBot="1" x14ac:dyDescent="0.4">
      <c r="A4" s="77" t="s">
        <v>157</v>
      </c>
      <c r="B4" s="72"/>
      <c r="C4" s="81"/>
      <c r="D4" s="81"/>
      <c r="E4" s="81"/>
      <c r="F4" s="81"/>
      <c r="G4" s="81"/>
      <c r="H4" s="81"/>
      <c r="I4" s="81"/>
      <c r="J4" s="81"/>
      <c r="K4" s="81"/>
      <c r="L4" s="81"/>
      <c r="M4" s="81"/>
      <c r="N4" s="81"/>
    </row>
    <row r="5" spans="1:15" ht="15" thickTop="1" x14ac:dyDescent="0.35">
      <c r="A5" s="70"/>
      <c r="B5" s="71"/>
      <c r="C5" s="81"/>
      <c r="D5" s="81"/>
      <c r="E5" s="81"/>
      <c r="F5" s="81"/>
      <c r="G5" s="81"/>
      <c r="H5" s="81"/>
      <c r="I5" s="81"/>
      <c r="J5" s="81"/>
      <c r="K5" s="81"/>
      <c r="L5" s="81"/>
      <c r="M5" s="81"/>
      <c r="N5" s="81"/>
    </row>
    <row r="6" spans="1:15" ht="32.25" customHeight="1" x14ac:dyDescent="0.35">
      <c r="A6" s="72">
        <v>1</v>
      </c>
      <c r="B6" s="72"/>
      <c r="C6" s="71">
        <v>4</v>
      </c>
      <c r="D6" s="71">
        <v>5</v>
      </c>
      <c r="E6" s="71">
        <v>6</v>
      </c>
      <c r="F6" s="71">
        <v>7</v>
      </c>
      <c r="G6" s="71">
        <v>8</v>
      </c>
      <c r="H6" s="71">
        <v>9</v>
      </c>
      <c r="I6" s="71">
        <v>10</v>
      </c>
      <c r="J6" s="71">
        <v>11</v>
      </c>
      <c r="K6" s="71">
        <v>12</v>
      </c>
      <c r="L6" s="5"/>
      <c r="M6" s="5"/>
      <c r="N6" s="81"/>
    </row>
    <row r="7" spans="1:15" ht="25" customHeight="1" x14ac:dyDescent="0.35">
      <c r="A7" s="73" t="str">
        <f>VLOOKUP(A6,DESPLEGABLES!C3:E13,3,0)</f>
        <v>VOLUMEN (miles Consumiciones)</v>
      </c>
      <c r="B7" s="73"/>
      <c r="C7" s="82" t="str">
        <f>KPI_DATOS!D2</f>
        <v>TRIM 2 21</v>
      </c>
      <c r="D7" s="82" t="str">
        <f>KPI_DATOS!E2</f>
        <v>TRIM 3 21</v>
      </c>
      <c r="E7" s="82" t="str">
        <f>KPI_DATOS!F2</f>
        <v>TRIM 4 21</v>
      </c>
      <c r="F7" s="82" t="str">
        <f>KPI_DATOS!G2</f>
        <v>TRIM 1 22</v>
      </c>
      <c r="G7" s="82" t="str">
        <f>KPI_DATOS!H2</f>
        <v>TRIM 2 22</v>
      </c>
      <c r="H7" s="82" t="str">
        <f>KPI_DATOS!I2</f>
        <v>TRIM 3 22</v>
      </c>
      <c r="I7" s="82" t="str">
        <f>KPI_DATOS!J2</f>
        <v>TRIM 4 22</v>
      </c>
      <c r="J7" s="82" t="str">
        <f>KPI_DATOS!K2</f>
        <v>TRIM 1 23</v>
      </c>
      <c r="K7" s="82" t="str">
        <f>KPI_DATOS!L2</f>
        <v>TRIM 2 23</v>
      </c>
      <c r="L7" s="5"/>
      <c r="M7" s="83" t="str">
        <f>"Evolucion "&amp;K7&amp;" vs "&amp;G7</f>
        <v>Evolucion TRIM 2 23 vs TRIM 2 22</v>
      </c>
      <c r="N7" s="81"/>
    </row>
    <row r="8" spans="1:15" ht="25" customHeight="1" x14ac:dyDescent="0.35">
      <c r="A8" s="74" t="s">
        <v>158</v>
      </c>
      <c r="B8" s="45" t="s">
        <v>46</v>
      </c>
      <c r="C8" s="84">
        <f>IF($A$6&lt;4,VLOOKUP($A$7&amp;$B8,KPI_DATOS!$A:$L,C$6,0)/1000,VLOOKUP($A$7&amp;$B8,KPI_DATOS!$A:$L,C$6,0))</f>
        <v>2820.1889999999999</v>
      </c>
      <c r="D8" s="84">
        <f>IF($A$6&lt;4,VLOOKUP($A$7&amp;$B8,KPI_DATOS!$A:$L,D$6,0)/1000,VLOOKUP($A$7&amp;$B8,KPI_DATOS!$A:$L,D$6,0))</f>
        <v>4295.3029999999999</v>
      </c>
      <c r="E8" s="84">
        <f>IF($A$6&lt;4,VLOOKUP($A$7&amp;$B8,KPI_DATOS!$A:$L,E$6,0)/1000,VLOOKUP($A$7&amp;$B8,KPI_DATOS!$A:$L,E$6,0))</f>
        <v>2958.9349999999999</v>
      </c>
      <c r="F8" s="84">
        <f>IF($A$6&lt;4,VLOOKUP($A$7&amp;$B8,KPI_DATOS!$A:$L,F$6,0)/1000,VLOOKUP($A$7&amp;$B8,KPI_DATOS!$A:$L,F$6,0))</f>
        <v>2798.1080000000002</v>
      </c>
      <c r="G8" s="84">
        <f>IF($A$6&lt;4,VLOOKUP($A$7&amp;$B8,KPI_DATOS!$A:$L,G$6,0)/1000,VLOOKUP($A$7&amp;$B8,KPI_DATOS!$A:$L,G$6,0))</f>
        <v>3066.3389999999999</v>
      </c>
      <c r="H8" s="84">
        <f>IF($A$6&lt;4,VLOOKUP($A$7&amp;$B8,KPI_DATOS!$A:$L,H$6,0)/1000,VLOOKUP($A$7&amp;$B8,KPI_DATOS!$A:$L,H$6,0))</f>
        <v>4279.1419999999998</v>
      </c>
      <c r="I8" s="84">
        <f>IF($A$6&lt;4,VLOOKUP($A$7&amp;$B8,KPI_DATOS!$A:$L,I$6,0)/1000,VLOOKUP($A$7&amp;$B8,KPI_DATOS!$A:$L,I$6,0))</f>
        <v>2924.739</v>
      </c>
      <c r="J8" s="84">
        <f>IF($A$6&lt;4,VLOOKUP($A$7&amp;$B8,KPI_DATOS!$A:$L,J$6,0)/1000,VLOOKUP($A$7&amp;$B8,KPI_DATOS!$A:$L,J$6,0))</f>
        <v>2823.6039999999998</v>
      </c>
      <c r="K8" s="84">
        <f>IF($A$6&lt;4,VLOOKUP($A$7&amp;$B8,KPI_DATOS!$A:$L,K$6,0)/1000,VLOOKUP($A$7&amp;$B8,KPI_DATOS!$A:$L,K$6,0))</f>
        <v>2978.165</v>
      </c>
      <c r="L8" s="5"/>
      <c r="M8" s="85">
        <f>IFERROR(IF($A$6=4,(K8-G8),((K8/G8-1)*100)),"-")</f>
        <v>-2.8755463763139089</v>
      </c>
      <c r="N8" s="81"/>
      <c r="O8" s="86"/>
    </row>
    <row r="9" spans="1:15" ht="25" customHeight="1" x14ac:dyDescent="0.35">
      <c r="A9" s="87" t="s">
        <v>48</v>
      </c>
      <c r="C9" s="84">
        <f>IF($A$6&lt;4,VLOOKUP($A$7&amp;$A9,KPI_DATOS!$A:$L,C$6,0)/1000,VLOOKUP($A$7&amp;$A9,KPI_DATOS!$A:$L,C$6,0))</f>
        <v>1125.5540000000001</v>
      </c>
      <c r="D9" s="84">
        <f>IF($A$6&lt;4,VLOOKUP($A$7&amp;$A9,KPI_DATOS!$A:$L,D$6,0)/1000,VLOOKUP($A$7&amp;$A9,KPI_DATOS!$A:$L,D$6,0))</f>
        <v>1679.6379999999999</v>
      </c>
      <c r="E9" s="84">
        <f>IF($A$6&lt;4,VLOOKUP($A$7&amp;$A9,KPI_DATOS!$A:$L,E$6,0)/1000,VLOOKUP($A$7&amp;$A9,KPI_DATOS!$A:$L,E$6,0))</f>
        <v>1165.433</v>
      </c>
      <c r="F9" s="84">
        <f>IF($A$6&lt;4,VLOOKUP($A$7&amp;$A9,KPI_DATOS!$A:$L,F$6,0)/1000,VLOOKUP($A$7&amp;$A9,KPI_DATOS!$A:$L,F$6,0))</f>
        <v>1112.3330000000001</v>
      </c>
      <c r="G9" s="84">
        <f>IF($A$6&lt;4,VLOOKUP($A$7&amp;$A9,KPI_DATOS!$A:$L,G$6,0)/1000,VLOOKUP($A$7&amp;$A9,KPI_DATOS!$A:$L,G$6,0))</f>
        <v>1200.164</v>
      </c>
      <c r="H9" s="84">
        <f>IF($A$6&lt;4,VLOOKUP($A$7&amp;$A9,KPI_DATOS!$A:$L,H$6,0)/1000,VLOOKUP($A$7&amp;$A9,KPI_DATOS!$A:$L,H$6,0))</f>
        <v>1673.749</v>
      </c>
      <c r="I9" s="84">
        <f>IF($A$6&lt;4,VLOOKUP($A$7&amp;$A9,KPI_DATOS!$A:$L,I$6,0)/1000,VLOOKUP($A$7&amp;$A9,KPI_DATOS!$A:$L,I$6,0))</f>
        <v>1160.309</v>
      </c>
      <c r="J9" s="84">
        <f>IF($A$6&lt;4,VLOOKUP($A$7&amp;$A9,KPI_DATOS!$A:$L,J$6,0)/1000,VLOOKUP($A$7&amp;$A9,KPI_DATOS!$A:$L,J$6,0))</f>
        <v>1120.7550000000001</v>
      </c>
      <c r="K9" s="84">
        <f>IF($A$6&lt;4,VLOOKUP($A$7&amp;$A9,KPI_DATOS!$A:$L,K$6,0)/1000,VLOOKUP($A$7&amp;$A9,KPI_DATOS!$A:$L,K$6,0))</f>
        <v>1183.4570000000001</v>
      </c>
      <c r="L9" s="5"/>
      <c r="M9" s="85">
        <f t="shared" ref="M9:M13" si="0">IFERROR(IF($A$6=4,(K9-G9),((K9/G9-1)*100)),"-")</f>
        <v>-1.3920597518339073</v>
      </c>
      <c r="N9" s="81"/>
      <c r="O9" s="86"/>
    </row>
    <row r="10" spans="1:15" ht="25" customHeight="1" x14ac:dyDescent="0.35">
      <c r="A10" s="87" t="s">
        <v>56</v>
      </c>
      <c r="C10" s="84">
        <f>IF($A$6&lt;4,VLOOKUP($A$7&amp;$A10,KPI_DATOS!$A:$L,C$6,0)/1000,VLOOKUP($A$7&amp;$A10,KPI_DATOS!$A:$L,C$6,0))</f>
        <v>1562.2080000000001</v>
      </c>
      <c r="D10" s="84">
        <f>IF($A$6&lt;4,VLOOKUP($A$7&amp;$A10,KPI_DATOS!$A:$L,D$6,0)/1000,VLOOKUP($A$7&amp;$A10,KPI_DATOS!$A:$L,D$6,0))</f>
        <v>2449.2139999999999</v>
      </c>
      <c r="E10" s="84">
        <f>IF($A$6&lt;4,VLOOKUP($A$7&amp;$A10,KPI_DATOS!$A:$L,E$6,0)/1000,VLOOKUP($A$7&amp;$A10,KPI_DATOS!$A:$L,E$6,0))</f>
        <v>1643.097</v>
      </c>
      <c r="F10" s="84">
        <f>IF($A$6&lt;4,VLOOKUP($A$7&amp;$A10,KPI_DATOS!$A:$L,F$6,0)/1000,VLOOKUP($A$7&amp;$A10,KPI_DATOS!$A:$L,F$6,0))</f>
        <v>1549.806</v>
      </c>
      <c r="G10" s="84">
        <f>IF($A$6&lt;4,VLOOKUP($A$7&amp;$A10,KPI_DATOS!$A:$L,G$6,0)/1000,VLOOKUP($A$7&amp;$A10,KPI_DATOS!$A:$L,G$6,0))</f>
        <v>1724.7850000000001</v>
      </c>
      <c r="H10" s="84">
        <f>IF($A$6&lt;4,VLOOKUP($A$7&amp;$A10,KPI_DATOS!$A:$L,H$6,0)/1000,VLOOKUP($A$7&amp;$A10,KPI_DATOS!$A:$L,H$6,0))</f>
        <v>2428.6849999999999</v>
      </c>
      <c r="I10" s="84">
        <f>IF($A$6&lt;4,VLOOKUP($A$7&amp;$A10,KPI_DATOS!$A:$L,I$6,0)/1000,VLOOKUP($A$7&amp;$A10,KPI_DATOS!$A:$L,I$6,0))</f>
        <v>1637.289</v>
      </c>
      <c r="J10" s="84">
        <f>IF($A$6&lt;4,VLOOKUP($A$7&amp;$A10,KPI_DATOS!$A:$L,J$6,0)/1000,VLOOKUP($A$7&amp;$A10,KPI_DATOS!$A:$L,J$6,0))</f>
        <v>1574.289</v>
      </c>
      <c r="K10" s="84">
        <f>IF($A$6&lt;4,VLOOKUP($A$7&amp;$A10,KPI_DATOS!$A:$L,K$6,0)/1000,VLOOKUP($A$7&amp;$A10,KPI_DATOS!$A:$L,K$6,0))</f>
        <v>1665.3710000000001</v>
      </c>
      <c r="L10" s="5"/>
      <c r="M10" s="85">
        <f t="shared" si="0"/>
        <v>-3.4447191968854041</v>
      </c>
      <c r="N10" s="81"/>
      <c r="O10" s="86"/>
    </row>
    <row r="11" spans="1:15" ht="25" customHeight="1" x14ac:dyDescent="0.35">
      <c r="A11" s="88" t="s">
        <v>61</v>
      </c>
      <c r="C11" s="84">
        <f>IF($A$6&lt;4,VLOOKUP($A$7&amp;$A11,KPI_DATOS!$A:$L,C$6,0)/1000,VLOOKUP($A$7&amp;$A11,KPI_DATOS!$A:$L,C$6,0))</f>
        <v>945.49069999999995</v>
      </c>
      <c r="D11" s="84">
        <f>IF($A$6&lt;4,VLOOKUP($A$7&amp;$A11,KPI_DATOS!$A:$L,D$6,0)/1000,VLOOKUP($A$7&amp;$A11,KPI_DATOS!$A:$L,D$6,0))</f>
        <v>1620.796</v>
      </c>
      <c r="E11" s="84">
        <f>IF($A$6&lt;4,VLOOKUP($A$7&amp;$A11,KPI_DATOS!$A:$L,E$6,0)/1000,VLOOKUP($A$7&amp;$A11,KPI_DATOS!$A:$L,E$6,0))</f>
        <v>969.46080000000006</v>
      </c>
      <c r="F11" s="84">
        <f>IF($A$6&lt;4,VLOOKUP($A$7&amp;$A11,KPI_DATOS!$A:$L,F$6,0)/1000,VLOOKUP($A$7&amp;$A11,KPI_DATOS!$A:$L,F$6,0))</f>
        <v>870.62750000000005</v>
      </c>
      <c r="G11" s="84">
        <f>IF($A$6&lt;4,VLOOKUP($A$7&amp;$A11,KPI_DATOS!$A:$L,G$6,0)/1000,VLOOKUP($A$7&amp;$A11,KPI_DATOS!$A:$L,G$6,0))</f>
        <v>1076.896</v>
      </c>
      <c r="H11" s="84">
        <f>IF($A$6&lt;4,VLOOKUP($A$7&amp;$A11,KPI_DATOS!$A:$L,H$6,0)/1000,VLOOKUP($A$7&amp;$A11,KPI_DATOS!$A:$L,H$6,0))</f>
        <v>1619.8109999999999</v>
      </c>
      <c r="I11" s="84">
        <f>IF($A$6&lt;4,VLOOKUP($A$7&amp;$A11,KPI_DATOS!$A:$L,I$6,0)/1000,VLOOKUP($A$7&amp;$A11,KPI_DATOS!$A:$L,I$6,0))</f>
        <v>961.53340000000003</v>
      </c>
      <c r="J11" s="84">
        <f>IF($A$6&lt;4,VLOOKUP($A$7&amp;$A11,KPI_DATOS!$A:$L,J$6,0)/1000,VLOOKUP($A$7&amp;$A11,KPI_DATOS!$A:$L,J$6,0))</f>
        <v>881.5847</v>
      </c>
      <c r="K11" s="84">
        <f>IF($A$6&lt;4,VLOOKUP($A$7&amp;$A11,KPI_DATOS!$A:$L,K$6,0)/1000,VLOOKUP($A$7&amp;$A11,KPI_DATOS!$A:$L,K$6,0))</f>
        <v>1016.212</v>
      </c>
      <c r="L11" s="5"/>
      <c r="M11" s="85">
        <f t="shared" si="0"/>
        <v>-5.6350845392684086</v>
      </c>
      <c r="N11" s="81"/>
      <c r="O11" s="86"/>
    </row>
    <row r="12" spans="1:15" ht="25" customHeight="1" x14ac:dyDescent="0.35">
      <c r="A12" s="88" t="s">
        <v>65</v>
      </c>
      <c r="C12" s="84">
        <f>IF($A$6&lt;4,VLOOKUP($A$7&amp;$A12,KPI_DATOS!$A:$L,C$6,0)/1000,VLOOKUP($A$7&amp;$A12,KPI_DATOS!$A:$L,C$6,0))</f>
        <v>616.71759999999995</v>
      </c>
      <c r="D12" s="84">
        <f>IF($A$6&lt;4,VLOOKUP($A$7&amp;$A12,KPI_DATOS!$A:$L,D$6,0)/1000,VLOOKUP($A$7&amp;$A12,KPI_DATOS!$A:$L,D$6,0))</f>
        <v>828.41800000000001</v>
      </c>
      <c r="E12" s="84">
        <f>IF($A$6&lt;4,VLOOKUP($A$7&amp;$A12,KPI_DATOS!$A:$L,E$6,0)/1000,VLOOKUP($A$7&amp;$A12,KPI_DATOS!$A:$L,E$6,0))</f>
        <v>673.63649999999996</v>
      </c>
      <c r="F12" s="84">
        <f>IF($A$6&lt;4,VLOOKUP($A$7&amp;$A12,KPI_DATOS!$A:$L,F$6,0)/1000,VLOOKUP($A$7&amp;$A12,KPI_DATOS!$A:$L,F$6,0))</f>
        <v>679.17869999999994</v>
      </c>
      <c r="G12" s="84">
        <f>IF($A$6&lt;4,VLOOKUP($A$7&amp;$A12,KPI_DATOS!$A:$L,G$6,0)/1000,VLOOKUP($A$7&amp;$A12,KPI_DATOS!$A:$L,G$6,0))</f>
        <v>647.88880000000006</v>
      </c>
      <c r="H12" s="84">
        <f>IF($A$6&lt;4,VLOOKUP($A$7&amp;$A12,KPI_DATOS!$A:$L,H$6,0)/1000,VLOOKUP($A$7&amp;$A12,KPI_DATOS!$A:$L,H$6,0))</f>
        <v>808.87440000000004</v>
      </c>
      <c r="I12" s="84">
        <f>IF($A$6&lt;4,VLOOKUP($A$7&amp;$A12,KPI_DATOS!$A:$L,I$6,0)/1000,VLOOKUP($A$7&amp;$A12,KPI_DATOS!$A:$L,I$6,0))</f>
        <v>675.75580000000002</v>
      </c>
      <c r="J12" s="84">
        <f>IF($A$6&lt;4,VLOOKUP($A$7&amp;$A12,KPI_DATOS!$A:$L,J$6,0)/1000,VLOOKUP($A$7&amp;$A12,KPI_DATOS!$A:$L,J$6,0))</f>
        <v>692.70409999999993</v>
      </c>
      <c r="K12" s="84">
        <f>IF($A$6&lt;4,VLOOKUP($A$7&amp;$A12,KPI_DATOS!$A:$L,K$6,0)/1000,VLOOKUP($A$7&amp;$A12,KPI_DATOS!$A:$L,K$6,0))</f>
        <v>649.15899999999999</v>
      </c>
      <c r="L12" s="5"/>
      <c r="M12" s="85">
        <f t="shared" si="0"/>
        <v>0.19605216203766318</v>
      </c>
      <c r="N12" s="81"/>
      <c r="O12" s="86"/>
    </row>
    <row r="13" spans="1:15" ht="25" customHeight="1" x14ac:dyDescent="0.35">
      <c r="A13" s="87" t="s">
        <v>69</v>
      </c>
      <c r="C13" s="84">
        <f>IF($A$6&lt;4,VLOOKUP($A$7&amp;$A13,KPI_DATOS!$A:$L,C$6,0)/1000,VLOOKUP($A$7&amp;$A13,KPI_DATOS!$A:$L,C$6,0))</f>
        <v>132.42699999999999</v>
      </c>
      <c r="D13" s="84">
        <f>IF($A$6&lt;4,VLOOKUP($A$7&amp;$A13,KPI_DATOS!$A:$L,D$6,0)/1000,VLOOKUP($A$7&amp;$A13,KPI_DATOS!$A:$L,D$6,0))</f>
        <v>166.4512</v>
      </c>
      <c r="E13" s="84">
        <f>IF($A$6&lt;4,VLOOKUP($A$7&amp;$A13,KPI_DATOS!$A:$L,E$6,0)/1000,VLOOKUP($A$7&amp;$A13,KPI_DATOS!$A:$L,E$6,0))</f>
        <v>150.40479999999999</v>
      </c>
      <c r="F13" s="84">
        <f>IF($A$6&lt;4,VLOOKUP($A$7&amp;$A13,KPI_DATOS!$A:$L,F$6,0)/1000,VLOOKUP($A$7&amp;$A13,KPI_DATOS!$A:$L,F$6,0))</f>
        <v>135.96860000000001</v>
      </c>
      <c r="G13" s="84">
        <f>IF($A$6&lt;4,VLOOKUP($A$7&amp;$A13,KPI_DATOS!$A:$L,G$6,0)/1000,VLOOKUP($A$7&amp;$A13,KPI_DATOS!$A:$L,G$6,0))</f>
        <v>141.3903</v>
      </c>
      <c r="H13" s="84">
        <f>IF($A$6&lt;4,VLOOKUP($A$7&amp;$A13,KPI_DATOS!$A:$L,H$6,0)/1000,VLOOKUP($A$7&amp;$A13,KPI_DATOS!$A:$L,H$6,0))</f>
        <v>176.70729999999998</v>
      </c>
      <c r="I13" s="84">
        <f>IF($A$6&lt;4,VLOOKUP($A$7&amp;$A13,KPI_DATOS!$A:$L,I$6,0)/1000,VLOOKUP($A$7&amp;$A13,KPI_DATOS!$A:$L,I$6,0))</f>
        <v>127.14100000000001</v>
      </c>
      <c r="J13" s="84">
        <f>IF($A$6&lt;4,VLOOKUP($A$7&amp;$A13,KPI_DATOS!$A:$L,J$6,0)/1000,VLOOKUP($A$7&amp;$A13,KPI_DATOS!$A:$L,J$6,0))</f>
        <v>128.5598</v>
      </c>
      <c r="K13" s="84">
        <f>IF($A$6&lt;4,VLOOKUP($A$7&amp;$A13,KPI_DATOS!$A:$L,K$6,0)/1000,VLOOKUP($A$7&amp;$A13,KPI_DATOS!$A:$L,K$6,0))</f>
        <v>129.33680000000001</v>
      </c>
      <c r="L13" s="5"/>
      <c r="M13" s="85">
        <f t="shared" si="0"/>
        <v>-8.5249836799271108</v>
      </c>
      <c r="N13" s="81"/>
      <c r="O13" s="86"/>
    </row>
    <row r="14" spans="1:15" ht="25" customHeight="1" x14ac:dyDescent="0.35">
      <c r="A14" s="5"/>
      <c r="B14" s="5"/>
      <c r="C14" s="5"/>
      <c r="D14" s="5"/>
      <c r="E14" s="5"/>
      <c r="F14" s="5"/>
      <c r="G14" s="5"/>
      <c r="H14" s="5"/>
      <c r="I14" s="5"/>
      <c r="J14" s="5"/>
      <c r="K14" s="5"/>
      <c r="L14" s="5"/>
      <c r="M14" s="5"/>
      <c r="N14" s="81"/>
      <c r="O14" s="86"/>
    </row>
    <row r="15" spans="1:15" ht="25" customHeight="1" x14ac:dyDescent="0.35">
      <c r="A15" s="5"/>
      <c r="B15" s="5"/>
      <c r="C15" s="5"/>
      <c r="D15" s="5"/>
      <c r="E15" s="5"/>
      <c r="F15" s="5"/>
      <c r="G15" s="5"/>
      <c r="H15" s="5"/>
      <c r="I15" s="5"/>
      <c r="J15" s="5"/>
      <c r="K15" s="5"/>
      <c r="L15" s="5"/>
      <c r="M15" s="5"/>
      <c r="N15" s="81"/>
      <c r="O15" s="86"/>
    </row>
    <row r="16" spans="1:15" ht="25" customHeight="1" x14ac:dyDescent="0.35">
      <c r="A16" s="5"/>
      <c r="B16" s="5"/>
      <c r="C16" s="5"/>
      <c r="D16" s="5"/>
      <c r="E16" s="5"/>
      <c r="F16" s="5"/>
      <c r="G16" s="5"/>
      <c r="H16" s="5"/>
      <c r="I16" s="5"/>
      <c r="J16" s="5"/>
      <c r="K16" s="5"/>
      <c r="L16" s="5"/>
      <c r="M16" s="5"/>
      <c r="N16" s="81"/>
      <c r="O16" s="86"/>
    </row>
    <row r="17" spans="1:14" ht="25" customHeight="1" x14ac:dyDescent="0.35">
      <c r="A17" s="5"/>
      <c r="B17" s="5"/>
      <c r="C17" s="5"/>
      <c r="D17" s="5"/>
      <c r="E17" s="5"/>
      <c r="F17" s="5"/>
      <c r="G17" s="5"/>
      <c r="H17" s="5"/>
      <c r="I17" s="5"/>
      <c r="J17" s="5"/>
      <c r="K17" s="5"/>
      <c r="L17" s="5"/>
      <c r="M17" s="5"/>
      <c r="N17" s="81"/>
    </row>
    <row r="18" spans="1:14" ht="25" customHeight="1" x14ac:dyDescent="0.35">
      <c r="A18" s="5"/>
      <c r="B18" s="5"/>
      <c r="C18" s="5"/>
      <c r="D18" s="5"/>
      <c r="E18" s="5"/>
      <c r="F18" s="5"/>
      <c r="G18" s="5"/>
      <c r="H18" s="5"/>
      <c r="I18" s="5"/>
      <c r="J18" s="5"/>
      <c r="K18" s="5"/>
      <c r="L18" s="5"/>
      <c r="M18" s="5"/>
      <c r="N18" s="81"/>
    </row>
    <row r="19" spans="1:14" ht="25" customHeight="1" x14ac:dyDescent="0.35">
      <c r="A19" s="5"/>
      <c r="B19" s="5"/>
      <c r="C19" s="5"/>
      <c r="D19" s="5"/>
      <c r="E19" s="5"/>
      <c r="F19" s="5"/>
      <c r="G19" s="5"/>
      <c r="H19" s="5"/>
      <c r="I19" s="5"/>
      <c r="J19" s="5"/>
      <c r="K19" s="5"/>
      <c r="L19" s="5"/>
      <c r="M19" s="5"/>
      <c r="N19" s="81"/>
    </row>
    <row r="20" spans="1:14" ht="25" customHeight="1" x14ac:dyDescent="0.35">
      <c r="A20" s="5"/>
      <c r="B20" s="5"/>
      <c r="C20" s="5"/>
      <c r="D20" s="5"/>
      <c r="E20" s="5"/>
      <c r="F20" s="5"/>
      <c r="G20" s="5"/>
      <c r="H20" s="5"/>
      <c r="I20" s="5"/>
      <c r="J20" s="5"/>
      <c r="K20" s="5"/>
      <c r="L20" s="5"/>
      <c r="M20" s="5"/>
      <c r="N20" s="81"/>
    </row>
    <row r="21" spans="1:14" ht="25" customHeight="1" x14ac:dyDescent="0.35">
      <c r="A21" s="5"/>
      <c r="B21" s="5"/>
      <c r="C21" s="5"/>
      <c r="D21" s="5"/>
      <c r="E21" s="5"/>
      <c r="F21" s="5"/>
      <c r="G21" s="5"/>
      <c r="H21" s="5"/>
      <c r="I21" s="5"/>
      <c r="J21" s="5"/>
      <c r="K21" s="5"/>
      <c r="L21" s="5"/>
      <c r="M21" s="5"/>
      <c r="N21" s="81"/>
    </row>
    <row r="22" spans="1:14" ht="25" customHeight="1" x14ac:dyDescent="0.35">
      <c r="A22" s="5"/>
      <c r="B22" s="5"/>
      <c r="C22" s="5"/>
      <c r="D22" s="5"/>
      <c r="E22" s="5"/>
      <c r="F22" s="5"/>
      <c r="G22" s="5"/>
      <c r="H22" s="5"/>
      <c r="I22" s="5"/>
      <c r="J22" s="5"/>
      <c r="K22" s="5"/>
      <c r="L22" s="5"/>
      <c r="M22" s="5"/>
      <c r="N22" s="81"/>
    </row>
    <row r="23" spans="1:14" ht="25" customHeight="1" x14ac:dyDescent="0.35">
      <c r="A23" s="5"/>
      <c r="B23" s="5"/>
      <c r="C23" s="5"/>
      <c r="D23" s="5"/>
      <c r="E23" s="5"/>
      <c r="F23" s="5"/>
      <c r="G23" s="5"/>
      <c r="H23" s="5"/>
      <c r="I23" s="5"/>
      <c r="J23" s="5"/>
      <c r="K23" s="5"/>
      <c r="L23" s="5"/>
      <c r="M23" s="5"/>
      <c r="N23" s="81"/>
    </row>
    <row r="24" spans="1:14" ht="25" customHeight="1" x14ac:dyDescent="0.35">
      <c r="A24" s="5"/>
      <c r="B24" s="5"/>
      <c r="C24" s="5"/>
      <c r="D24" s="5"/>
      <c r="E24" s="5"/>
      <c r="F24" s="5"/>
      <c r="G24" s="5"/>
      <c r="H24" s="5"/>
      <c r="I24" s="5"/>
      <c r="J24" s="5"/>
      <c r="K24" s="5"/>
      <c r="L24" s="5"/>
      <c r="M24" s="5"/>
      <c r="N24" s="81"/>
    </row>
    <row r="25" spans="1:14" ht="25" customHeight="1" x14ac:dyDescent="0.35">
      <c r="A25" s="5"/>
      <c r="B25" s="5"/>
      <c r="C25" s="5"/>
      <c r="D25" s="5"/>
      <c r="E25" s="5"/>
      <c r="F25" s="5"/>
      <c r="G25" s="5"/>
      <c r="H25" s="5"/>
      <c r="I25" s="5"/>
      <c r="J25" s="5"/>
      <c r="K25" s="5"/>
      <c r="L25" s="5"/>
      <c r="M25" s="5"/>
      <c r="N25" s="81"/>
    </row>
    <row r="26" spans="1:14" ht="25" customHeight="1" x14ac:dyDescent="0.35">
      <c r="A26" s="5"/>
      <c r="B26" s="5"/>
      <c r="C26" s="5"/>
      <c r="D26" s="5"/>
      <c r="E26" s="5"/>
      <c r="F26" s="5"/>
      <c r="G26" s="5"/>
      <c r="H26" s="5"/>
      <c r="I26" s="5"/>
      <c r="J26" s="5"/>
      <c r="K26" s="5"/>
      <c r="L26" s="5"/>
      <c r="M26" s="5"/>
      <c r="N26" s="81"/>
    </row>
    <row r="27" spans="1:14" ht="25" customHeight="1" x14ac:dyDescent="0.35">
      <c r="A27" s="5"/>
      <c r="B27" s="5"/>
      <c r="C27" s="5"/>
      <c r="D27" s="5"/>
      <c r="E27" s="5"/>
      <c r="F27" s="5"/>
      <c r="G27" s="5"/>
      <c r="H27" s="5"/>
      <c r="I27" s="5"/>
      <c r="J27" s="5"/>
      <c r="K27" s="5"/>
      <c r="L27" s="5"/>
      <c r="M27" s="5"/>
      <c r="N27" s="81"/>
    </row>
    <row r="28" spans="1:14" ht="25" customHeight="1" x14ac:dyDescent="0.35">
      <c r="A28" s="5"/>
      <c r="B28" s="5"/>
      <c r="C28" s="5"/>
      <c r="D28" s="5"/>
      <c r="E28" s="5"/>
      <c r="F28" s="5"/>
      <c r="G28" s="5"/>
      <c r="H28" s="5"/>
      <c r="I28" s="5"/>
      <c r="J28" s="5"/>
      <c r="K28" s="5"/>
      <c r="L28" s="5"/>
      <c r="M28" s="5"/>
      <c r="N28" s="81"/>
    </row>
    <row r="29" spans="1:14" ht="25" customHeight="1" x14ac:dyDescent="0.35">
      <c r="A29" s="5"/>
      <c r="B29" s="5"/>
      <c r="C29" s="5"/>
      <c r="D29" s="5"/>
      <c r="E29" s="5"/>
      <c r="F29" s="5"/>
      <c r="G29" s="5"/>
      <c r="H29" s="5"/>
      <c r="I29" s="5"/>
      <c r="J29" s="5"/>
      <c r="K29" s="5"/>
      <c r="L29" s="5"/>
      <c r="M29" s="5"/>
      <c r="N29" s="81"/>
    </row>
    <row r="30" spans="1:14" ht="25" customHeight="1" x14ac:dyDescent="0.35">
      <c r="A30" s="5"/>
      <c r="B30" s="5"/>
      <c r="C30" s="5"/>
      <c r="D30" s="5"/>
      <c r="E30" s="5"/>
      <c r="F30" s="5"/>
      <c r="G30" s="5"/>
      <c r="H30" s="5"/>
      <c r="I30" s="5"/>
      <c r="J30" s="5"/>
      <c r="K30" s="5"/>
      <c r="L30" s="5"/>
      <c r="M30" s="5"/>
      <c r="N30" s="81"/>
    </row>
    <row r="31" spans="1:14" ht="25" customHeight="1" x14ac:dyDescent="0.35">
      <c r="A31" s="5"/>
      <c r="B31" s="5"/>
      <c r="C31" s="5"/>
      <c r="D31" s="5"/>
      <c r="E31" s="5"/>
      <c r="F31" s="5"/>
      <c r="G31" s="5"/>
      <c r="H31" s="5"/>
      <c r="I31" s="5"/>
      <c r="J31" s="5"/>
      <c r="K31" s="5"/>
      <c r="L31" s="5"/>
      <c r="M31" s="5"/>
      <c r="N31" s="81"/>
    </row>
    <row r="32" spans="1:14" ht="25" customHeight="1" x14ac:dyDescent="0.35">
      <c r="A32" s="5"/>
      <c r="B32" s="5"/>
      <c r="C32" s="5"/>
      <c r="D32" s="5"/>
      <c r="E32" s="5"/>
      <c r="F32" s="5"/>
      <c r="G32" s="5"/>
      <c r="H32" s="5"/>
      <c r="I32" s="5"/>
      <c r="J32" s="5"/>
      <c r="K32" s="5"/>
      <c r="L32" s="5"/>
      <c r="M32" s="5"/>
      <c r="N32" s="81"/>
    </row>
    <row r="33" spans="1:14" ht="25" customHeight="1" x14ac:dyDescent="0.35">
      <c r="A33" s="5"/>
      <c r="B33" s="5"/>
      <c r="C33" s="5"/>
      <c r="D33" s="5"/>
      <c r="E33" s="5"/>
      <c r="F33" s="5"/>
      <c r="G33" s="5"/>
      <c r="H33" s="5"/>
      <c r="I33" s="5"/>
      <c r="J33" s="5"/>
      <c r="K33" s="5"/>
      <c r="L33" s="5"/>
      <c r="M33" s="5"/>
      <c r="N33" s="81"/>
    </row>
    <row r="34" spans="1:14" ht="25" customHeight="1" x14ac:dyDescent="0.35">
      <c r="A34" s="5"/>
      <c r="B34" s="5"/>
      <c r="C34" s="5"/>
      <c r="D34" s="5"/>
      <c r="E34" s="5"/>
      <c r="F34" s="5"/>
      <c r="G34" s="5"/>
      <c r="H34" s="5"/>
      <c r="I34" s="5"/>
      <c r="J34" s="5"/>
      <c r="K34" s="5"/>
      <c r="L34" s="5"/>
      <c r="M34" s="5"/>
      <c r="N34" s="81"/>
    </row>
    <row r="35" spans="1:14" ht="25" customHeight="1" x14ac:dyDescent="0.35">
      <c r="A35" s="5"/>
      <c r="B35" s="5"/>
      <c r="C35" s="5"/>
      <c r="D35" s="5"/>
      <c r="E35" s="5"/>
      <c r="F35" s="5"/>
      <c r="G35" s="5"/>
      <c r="H35" s="5"/>
      <c r="I35" s="5"/>
      <c r="J35" s="5"/>
      <c r="K35" s="5"/>
      <c r="L35" s="5"/>
      <c r="M35" s="5"/>
      <c r="N35" s="81"/>
    </row>
    <row r="36" spans="1:14" ht="25" customHeight="1" x14ac:dyDescent="0.35">
      <c r="A36" s="5"/>
      <c r="B36" s="5"/>
      <c r="C36" s="5"/>
      <c r="D36" s="5"/>
      <c r="E36" s="5"/>
      <c r="F36" s="5"/>
      <c r="G36" s="5"/>
      <c r="H36" s="5"/>
      <c r="I36" s="5"/>
      <c r="J36" s="5"/>
      <c r="K36" s="5"/>
      <c r="L36" s="5"/>
      <c r="M36" s="5"/>
      <c r="N36" s="81"/>
    </row>
    <row r="37" spans="1:14" ht="25" customHeight="1" x14ac:dyDescent="0.35">
      <c r="A37" s="5"/>
      <c r="B37" s="5"/>
      <c r="C37" s="5"/>
      <c r="D37" s="5"/>
      <c r="E37" s="5"/>
      <c r="F37" s="5"/>
      <c r="G37" s="5"/>
      <c r="H37" s="5"/>
      <c r="I37" s="5"/>
      <c r="J37" s="5"/>
      <c r="K37" s="5"/>
      <c r="L37" s="5"/>
      <c r="M37" s="5"/>
      <c r="N37" s="81"/>
    </row>
    <row r="38" spans="1:14" ht="25" customHeight="1" x14ac:dyDescent="0.35">
      <c r="A38" s="5"/>
      <c r="B38" s="5"/>
      <c r="C38" s="5"/>
      <c r="D38" s="5"/>
      <c r="E38" s="5"/>
      <c r="F38" s="5"/>
      <c r="G38" s="5"/>
      <c r="H38" s="5"/>
      <c r="I38" s="5"/>
      <c r="J38" s="5"/>
      <c r="K38" s="5"/>
      <c r="L38" s="5"/>
      <c r="M38" s="5"/>
      <c r="N38" s="81"/>
    </row>
    <row r="39" spans="1:14" ht="25" customHeight="1" x14ac:dyDescent="0.35">
      <c r="A39" s="5"/>
      <c r="B39" s="5"/>
      <c r="C39" s="5"/>
      <c r="D39" s="5"/>
      <c r="E39" s="5"/>
      <c r="F39" s="5"/>
      <c r="G39" s="5"/>
      <c r="H39" s="5"/>
      <c r="I39" s="5"/>
      <c r="J39" s="5"/>
      <c r="K39" s="5"/>
      <c r="L39" s="5"/>
      <c r="M39" s="5"/>
      <c r="N39" s="81"/>
    </row>
    <row r="40" spans="1:14" ht="25" customHeight="1" x14ac:dyDescent="0.35">
      <c r="A40" s="5"/>
      <c r="B40" s="5"/>
      <c r="C40" s="5"/>
      <c r="D40" s="5"/>
      <c r="E40" s="5"/>
      <c r="F40" s="5"/>
      <c r="G40" s="5"/>
      <c r="H40" s="5"/>
      <c r="I40" s="5"/>
      <c r="J40" s="5"/>
      <c r="K40" s="5"/>
      <c r="L40" s="5"/>
      <c r="M40" s="5"/>
      <c r="N40" s="81"/>
    </row>
    <row r="41" spans="1:14" ht="25" customHeight="1" x14ac:dyDescent="0.35">
      <c r="A41" s="5"/>
      <c r="B41" s="5"/>
      <c r="C41" s="5"/>
      <c r="D41" s="5"/>
      <c r="E41" s="5"/>
      <c r="F41" s="5"/>
      <c r="G41" s="5"/>
      <c r="H41" s="5"/>
      <c r="I41" s="5"/>
      <c r="J41" s="5"/>
      <c r="K41" s="5"/>
      <c r="L41" s="5"/>
      <c r="M41" s="5"/>
      <c r="N41" s="81"/>
    </row>
    <row r="42" spans="1:14" ht="25" customHeight="1" x14ac:dyDescent="0.35">
      <c r="A42" s="5"/>
      <c r="B42" s="5"/>
      <c r="C42" s="5"/>
      <c r="D42" s="5"/>
      <c r="E42" s="5"/>
      <c r="F42" s="5"/>
      <c r="G42" s="5"/>
      <c r="H42" s="5"/>
      <c r="I42" s="5"/>
      <c r="J42" s="5"/>
      <c r="K42" s="5"/>
      <c r="L42" s="5"/>
      <c r="M42" s="5"/>
      <c r="N42" s="81"/>
    </row>
    <row r="43" spans="1:14" ht="25" customHeight="1" x14ac:dyDescent="0.35">
      <c r="A43" s="5"/>
      <c r="B43" s="5"/>
      <c r="C43" s="5"/>
      <c r="D43" s="5"/>
      <c r="E43" s="5"/>
      <c r="F43" s="5"/>
      <c r="G43" s="5"/>
      <c r="H43" s="5"/>
      <c r="I43" s="5"/>
      <c r="J43" s="5"/>
      <c r="K43" s="5"/>
      <c r="L43" s="5"/>
      <c r="M43" s="5"/>
      <c r="N43" s="81"/>
    </row>
    <row r="44" spans="1:14" ht="25" customHeight="1" x14ac:dyDescent="0.35">
      <c r="A44" s="5"/>
      <c r="B44" s="5"/>
      <c r="C44" s="5"/>
      <c r="D44" s="5"/>
      <c r="E44" s="5"/>
      <c r="F44" s="5"/>
      <c r="G44" s="5"/>
      <c r="H44" s="5"/>
      <c r="I44" s="5"/>
      <c r="J44" s="5"/>
      <c r="K44" s="5"/>
      <c r="L44" s="5"/>
      <c r="M44" s="5"/>
      <c r="N44" s="81"/>
    </row>
    <row r="45" spans="1:14" ht="25" customHeight="1" x14ac:dyDescent="0.35">
      <c r="A45" s="5"/>
      <c r="B45" s="5"/>
      <c r="C45" s="5"/>
      <c r="D45" s="5"/>
      <c r="E45" s="5"/>
      <c r="F45" s="5"/>
      <c r="G45" s="5"/>
      <c r="H45" s="5"/>
      <c r="I45" s="5"/>
      <c r="J45" s="5"/>
      <c r="K45" s="5"/>
      <c r="L45" s="81"/>
      <c r="M45" s="81"/>
      <c r="N45" s="81"/>
    </row>
    <row r="46" spans="1:14" ht="25" customHeight="1" x14ac:dyDescent="0.35">
      <c r="A46" s="5"/>
      <c r="B46" s="5"/>
      <c r="C46" s="5"/>
      <c r="D46" s="5"/>
      <c r="E46" s="5"/>
      <c r="F46" s="5"/>
      <c r="G46" s="5"/>
      <c r="H46" s="5"/>
      <c r="I46" s="5"/>
      <c r="J46" s="5"/>
      <c r="K46" s="5"/>
      <c r="L46" s="81"/>
      <c r="M46" s="81"/>
      <c r="N46" s="81"/>
    </row>
    <row r="47" spans="1:14" ht="25" customHeight="1" x14ac:dyDescent="0.35">
      <c r="A47" s="5"/>
      <c r="B47" s="5"/>
      <c r="C47" s="5"/>
      <c r="D47" s="5"/>
      <c r="E47" s="5"/>
      <c r="F47" s="5"/>
      <c r="G47" s="5"/>
      <c r="H47" s="5"/>
      <c r="I47" s="5"/>
      <c r="J47" s="5"/>
      <c r="K47" s="5"/>
      <c r="L47" s="81"/>
      <c r="M47" s="81"/>
      <c r="N47" s="81"/>
    </row>
    <row r="48" spans="1:14" ht="25" customHeight="1" x14ac:dyDescent="0.35">
      <c r="A48" s="5"/>
      <c r="B48" s="5"/>
      <c r="C48" s="5"/>
      <c r="D48" s="5"/>
      <c r="E48" s="5"/>
      <c r="F48" s="5"/>
      <c r="G48" s="5"/>
      <c r="H48" s="5"/>
      <c r="I48" s="5"/>
      <c r="J48" s="5"/>
      <c r="K48" s="5"/>
      <c r="L48" s="81"/>
      <c r="M48" s="81"/>
      <c r="N48" s="81"/>
    </row>
    <row r="49" spans="1:14" ht="25" customHeight="1" x14ac:dyDescent="0.35">
      <c r="A49" s="5"/>
      <c r="B49" s="5"/>
      <c r="C49" s="5"/>
      <c r="D49" s="5"/>
      <c r="E49" s="5"/>
      <c r="F49" s="5"/>
      <c r="G49" s="5"/>
      <c r="H49" s="5"/>
      <c r="I49" s="5"/>
      <c r="J49" s="5"/>
      <c r="K49" s="5"/>
      <c r="L49" s="81"/>
      <c r="M49" s="81"/>
      <c r="N49" s="81"/>
    </row>
    <row r="50" spans="1:14" ht="25" customHeight="1" x14ac:dyDescent="0.35">
      <c r="A50" s="5"/>
      <c r="B50" s="5"/>
      <c r="C50" s="5"/>
      <c r="D50" s="5"/>
      <c r="E50" s="5"/>
      <c r="F50" s="5"/>
      <c r="G50" s="5"/>
      <c r="H50" s="5"/>
      <c r="I50" s="5"/>
      <c r="J50" s="5"/>
      <c r="K50" s="5"/>
      <c r="L50" s="81"/>
      <c r="M50" s="81"/>
      <c r="N50" s="81"/>
    </row>
    <row r="51" spans="1:14" ht="25" customHeight="1" x14ac:dyDescent="0.35">
      <c r="A51" s="5"/>
      <c r="B51" s="5"/>
      <c r="C51" s="5"/>
      <c r="D51" s="5"/>
      <c r="E51" s="5"/>
      <c r="F51" s="5"/>
      <c r="G51" s="5"/>
      <c r="H51" s="5"/>
      <c r="I51" s="5"/>
      <c r="J51" s="5"/>
      <c r="K51" s="5"/>
      <c r="L51" s="81"/>
      <c r="M51" s="81"/>
      <c r="N51" s="81"/>
    </row>
    <row r="52" spans="1:14" ht="25" customHeight="1" x14ac:dyDescent="0.35">
      <c r="A52" s="5"/>
      <c r="B52" s="5"/>
      <c r="C52" s="5"/>
      <c r="D52" s="5"/>
      <c r="E52" s="5"/>
      <c r="F52" s="5"/>
      <c r="G52" s="5"/>
      <c r="H52" s="5"/>
      <c r="I52" s="5"/>
      <c r="J52" s="5"/>
      <c r="K52" s="5"/>
      <c r="L52" s="81"/>
      <c r="M52" s="81"/>
      <c r="N52" s="81"/>
    </row>
    <row r="53" spans="1:14" ht="25" customHeight="1" x14ac:dyDescent="0.35">
      <c r="A53" s="5"/>
      <c r="B53" s="5"/>
      <c r="C53" s="5"/>
      <c r="D53" s="5"/>
      <c r="E53" s="5"/>
      <c r="F53" s="5"/>
      <c r="G53" s="5"/>
      <c r="H53" s="5"/>
      <c r="I53" s="5"/>
      <c r="J53" s="5"/>
      <c r="K53" s="5"/>
      <c r="L53" s="7"/>
    </row>
    <row r="54" spans="1:14" ht="25" customHeight="1" x14ac:dyDescent="0.35">
      <c r="A54" s="5"/>
      <c r="B54" s="5"/>
      <c r="C54" s="5"/>
      <c r="D54" s="5"/>
      <c r="E54" s="5"/>
      <c r="F54" s="5"/>
      <c r="G54" s="5"/>
      <c r="H54" s="5"/>
      <c r="I54" s="5"/>
      <c r="J54" s="5"/>
      <c r="K54" s="5"/>
    </row>
    <row r="55" spans="1:14" ht="25" customHeight="1" x14ac:dyDescent="0.35">
      <c r="A55" s="5"/>
      <c r="B55" s="5"/>
      <c r="C55" s="5"/>
      <c r="D55" s="5"/>
      <c r="E55" s="5"/>
      <c r="F55" s="5"/>
      <c r="G55" s="5"/>
      <c r="H55" s="5"/>
      <c r="I55" s="5"/>
      <c r="J55" s="5"/>
      <c r="K55" s="5"/>
    </row>
    <row r="56" spans="1:14" ht="25" customHeight="1" x14ac:dyDescent="0.35">
      <c r="A56" s="5"/>
      <c r="B56" s="5"/>
      <c r="C56" s="5"/>
      <c r="D56" s="5"/>
      <c r="E56" s="5"/>
      <c r="F56" s="5"/>
      <c r="G56" s="5"/>
      <c r="H56" s="5"/>
      <c r="I56" s="5"/>
      <c r="J56" s="5"/>
      <c r="K56" s="5"/>
    </row>
    <row r="57" spans="1:14" ht="25" customHeight="1" x14ac:dyDescent="0.35">
      <c r="A57" s="5"/>
      <c r="B57" s="5"/>
      <c r="C57" s="5"/>
      <c r="D57" s="5"/>
      <c r="E57" s="5"/>
      <c r="F57" s="5"/>
      <c r="G57" s="5"/>
      <c r="H57" s="5"/>
      <c r="I57" s="5"/>
      <c r="J57" s="5"/>
      <c r="K57" s="5"/>
    </row>
    <row r="58" spans="1:14" ht="25" customHeight="1" x14ac:dyDescent="0.35">
      <c r="A58" s="5"/>
      <c r="B58" s="5"/>
      <c r="C58" s="5"/>
      <c r="D58" s="5"/>
      <c r="E58" s="5"/>
      <c r="F58" s="5"/>
      <c r="G58" s="5"/>
      <c r="H58" s="5"/>
      <c r="I58" s="5"/>
      <c r="J58" s="5"/>
      <c r="K58" s="5"/>
    </row>
    <row r="59" spans="1:14" ht="25" customHeight="1" x14ac:dyDescent="0.35">
      <c r="A59" s="5"/>
      <c r="B59" s="5"/>
      <c r="C59" s="5"/>
      <c r="D59" s="5"/>
      <c r="E59" s="5"/>
      <c r="F59" s="5"/>
      <c r="G59" s="5"/>
      <c r="H59" s="5"/>
      <c r="I59" s="5"/>
      <c r="J59" s="5"/>
      <c r="K59" s="5"/>
    </row>
    <row r="60" spans="1:14" ht="25" customHeight="1" x14ac:dyDescent="0.35">
      <c r="A60" s="5"/>
      <c r="B60" s="5"/>
      <c r="C60" s="5"/>
      <c r="D60" s="5"/>
      <c r="E60" s="5"/>
      <c r="F60" s="5"/>
      <c r="G60" s="5"/>
      <c r="H60" s="5"/>
      <c r="I60" s="5"/>
      <c r="J60" s="5"/>
      <c r="K60" s="5"/>
    </row>
    <row r="61" spans="1:14" ht="25" customHeight="1" x14ac:dyDescent="0.35">
      <c r="A61" s="5"/>
      <c r="B61" s="5"/>
      <c r="C61" s="5"/>
      <c r="D61" s="5"/>
      <c r="E61" s="5"/>
      <c r="F61" s="5"/>
      <c r="G61" s="5"/>
      <c r="H61" s="5"/>
      <c r="I61" s="5"/>
      <c r="J61" s="5"/>
      <c r="K61" s="5"/>
    </row>
    <row r="62" spans="1:14" ht="25" customHeight="1" x14ac:dyDescent="0.35">
      <c r="A62" s="5"/>
      <c r="B62" s="5"/>
      <c r="C62" s="5"/>
      <c r="D62" s="5"/>
      <c r="E62" s="5"/>
      <c r="F62" s="5"/>
      <c r="G62" s="5"/>
      <c r="H62" s="5"/>
      <c r="I62" s="5"/>
      <c r="J62" s="5"/>
      <c r="K62" s="5"/>
    </row>
    <row r="63" spans="1:14" ht="25" customHeight="1" x14ac:dyDescent="0.35">
      <c r="A63" s="5"/>
      <c r="B63" s="5"/>
      <c r="C63" s="5"/>
      <c r="D63" s="5"/>
      <c r="E63" s="5"/>
      <c r="F63" s="5"/>
      <c r="G63" s="5"/>
      <c r="H63" s="5"/>
      <c r="I63" s="5"/>
      <c r="J63" s="5"/>
      <c r="K63" s="5"/>
    </row>
    <row r="64" spans="1:14" ht="25" customHeight="1" x14ac:dyDescent="0.35">
      <c r="A64" s="5"/>
      <c r="B64" s="5"/>
      <c r="C64" s="5"/>
      <c r="D64" s="5"/>
      <c r="E64" s="5"/>
      <c r="F64" s="5"/>
      <c r="G64" s="5"/>
      <c r="H64" s="5"/>
      <c r="I64" s="5"/>
      <c r="J64" s="5"/>
      <c r="K64" s="5"/>
    </row>
    <row r="65" spans="1:12" ht="25" customHeight="1" x14ac:dyDescent="0.35">
      <c r="A65" s="5"/>
      <c r="B65" s="5"/>
      <c r="C65" s="5"/>
      <c r="D65" s="5"/>
      <c r="E65" s="5"/>
      <c r="F65" s="5"/>
      <c r="G65" s="5"/>
      <c r="H65" s="5"/>
      <c r="I65" s="5"/>
      <c r="J65" s="5"/>
      <c r="K65" s="5"/>
    </row>
    <row r="66" spans="1:12" ht="25" customHeight="1" x14ac:dyDescent="0.35">
      <c r="A66" s="5"/>
      <c r="B66" s="5"/>
      <c r="C66" s="5"/>
      <c r="D66" s="5"/>
      <c r="E66" s="5"/>
      <c r="F66" s="5"/>
      <c r="G66" s="5"/>
      <c r="H66" s="5"/>
      <c r="I66" s="5"/>
      <c r="J66" s="5"/>
      <c r="K66" s="5"/>
    </row>
    <row r="67" spans="1:12" ht="25" customHeight="1" x14ac:dyDescent="0.35">
      <c r="A67" s="5"/>
      <c r="B67" s="5"/>
      <c r="C67" s="5"/>
      <c r="D67" s="5"/>
      <c r="E67" s="5"/>
      <c r="F67" s="5"/>
      <c r="G67" s="5"/>
      <c r="H67" s="5"/>
      <c r="I67" s="5"/>
      <c r="J67" s="5"/>
      <c r="K67" s="5"/>
    </row>
    <row r="68" spans="1:12" ht="25" customHeight="1" x14ac:dyDescent="0.35">
      <c r="A68" s="5"/>
      <c r="B68" s="5"/>
      <c r="C68" s="5"/>
      <c r="D68" s="5"/>
      <c r="E68" s="5"/>
      <c r="F68" s="5"/>
      <c r="G68" s="5"/>
      <c r="H68" s="5"/>
      <c r="I68" s="5"/>
      <c r="J68" s="5"/>
      <c r="K68" s="5"/>
    </row>
    <row r="69" spans="1:12" ht="25" customHeight="1" x14ac:dyDescent="0.35">
      <c r="A69" s="5"/>
      <c r="B69" s="5"/>
      <c r="C69" s="5"/>
      <c r="D69" s="5"/>
      <c r="E69" s="5"/>
      <c r="F69" s="5"/>
      <c r="G69" s="5"/>
      <c r="H69" s="5"/>
      <c r="I69" s="5"/>
      <c r="J69" s="5"/>
      <c r="K69" s="5"/>
    </row>
    <row r="70" spans="1:12" ht="25" customHeight="1" x14ac:dyDescent="0.35">
      <c r="A70" s="5"/>
      <c r="B70" s="5"/>
      <c r="C70" s="5"/>
      <c r="D70" s="5"/>
      <c r="E70" s="5"/>
      <c r="F70" s="5"/>
      <c r="G70" s="5"/>
      <c r="H70" s="5"/>
      <c r="I70" s="5"/>
      <c r="J70" s="5"/>
      <c r="K70" s="5"/>
    </row>
    <row r="71" spans="1:12" ht="25" customHeight="1" x14ac:dyDescent="0.35">
      <c r="A71" s="5"/>
      <c r="B71" s="5"/>
      <c r="C71" s="5"/>
      <c r="D71" s="5"/>
      <c r="E71" s="5"/>
      <c r="F71" s="5"/>
      <c r="G71" s="5"/>
      <c r="H71" s="5"/>
      <c r="I71" s="5"/>
      <c r="J71" s="5"/>
      <c r="K71" s="5"/>
    </row>
    <row r="72" spans="1:12" ht="25" customHeight="1" x14ac:dyDescent="0.35">
      <c r="A72" s="5"/>
      <c r="B72" s="5"/>
      <c r="C72" s="5"/>
      <c r="D72" s="5"/>
      <c r="E72" s="5"/>
      <c r="F72" s="5"/>
      <c r="G72" s="5"/>
      <c r="H72" s="5"/>
      <c r="I72" s="5"/>
      <c r="J72" s="5"/>
      <c r="K72" s="5"/>
    </row>
    <row r="73" spans="1:12" ht="25" customHeight="1" x14ac:dyDescent="0.35">
      <c r="A73" s="5"/>
      <c r="B73" s="5"/>
      <c r="C73" s="5"/>
      <c r="D73" s="5"/>
      <c r="E73" s="5"/>
      <c r="F73" s="5"/>
      <c r="G73" s="5"/>
      <c r="H73" s="5"/>
      <c r="I73" s="5"/>
      <c r="J73" s="5"/>
      <c r="K73" s="5"/>
    </row>
    <row r="74" spans="1:12" ht="25" customHeight="1" x14ac:dyDescent="0.35">
      <c r="A74" s="5"/>
      <c r="B74" s="5"/>
      <c r="C74" s="5"/>
      <c r="D74" s="5"/>
      <c r="E74" s="5"/>
      <c r="F74" s="5"/>
      <c r="G74" s="5"/>
      <c r="H74" s="5"/>
      <c r="I74" s="5"/>
      <c r="J74" s="5"/>
      <c r="K74" s="5"/>
    </row>
    <row r="75" spans="1:12" ht="25" customHeight="1" x14ac:dyDescent="0.35">
      <c r="A75" s="5"/>
      <c r="B75" s="5"/>
      <c r="C75" s="5"/>
      <c r="D75" s="5"/>
      <c r="E75" s="5"/>
      <c r="F75" s="5"/>
      <c r="G75" s="5"/>
      <c r="H75" s="5"/>
      <c r="I75" s="5"/>
      <c r="J75" s="5"/>
      <c r="K75" s="5"/>
    </row>
    <row r="76" spans="1:12" ht="25" customHeight="1" x14ac:dyDescent="0.35">
      <c r="A76" s="5"/>
      <c r="B76" s="5"/>
      <c r="C76" s="5"/>
      <c r="D76" s="5"/>
      <c r="E76" s="5"/>
      <c r="F76" s="5"/>
      <c r="G76" s="5"/>
      <c r="H76" s="5"/>
      <c r="I76" s="5"/>
      <c r="J76" s="5"/>
      <c r="K76" s="5"/>
    </row>
    <row r="77" spans="1:12" ht="25" customHeight="1" x14ac:dyDescent="0.35">
      <c r="A77" s="5"/>
      <c r="B77" s="5"/>
      <c r="C77" s="5"/>
      <c r="D77" s="5"/>
      <c r="E77" s="5"/>
      <c r="F77" s="5"/>
      <c r="G77" s="5"/>
      <c r="H77" s="5"/>
      <c r="I77" s="5"/>
      <c r="J77" s="5"/>
      <c r="K77" s="5"/>
      <c r="L77" s="7"/>
    </row>
    <row r="78" spans="1:12" ht="25" customHeight="1" x14ac:dyDescent="0.35">
      <c r="A78" s="5"/>
      <c r="B78" s="5"/>
      <c r="C78" s="5"/>
      <c r="D78" s="5"/>
      <c r="E78" s="5"/>
      <c r="F78" s="5"/>
      <c r="G78" s="5"/>
      <c r="H78" s="5"/>
      <c r="I78" s="5"/>
      <c r="J78" s="5"/>
      <c r="K78" s="5"/>
    </row>
    <row r="79" spans="1:12" ht="25" customHeight="1" x14ac:dyDescent="0.35">
      <c r="A79" s="5"/>
      <c r="B79" s="5"/>
      <c r="C79" s="5"/>
      <c r="D79" s="5"/>
      <c r="E79" s="5"/>
      <c r="F79" s="5"/>
      <c r="G79" s="5"/>
      <c r="H79" s="5"/>
      <c r="I79" s="5"/>
      <c r="J79" s="5"/>
      <c r="K79" s="5"/>
    </row>
    <row r="80" spans="1:12" ht="25" customHeight="1" x14ac:dyDescent="0.35"/>
    <row r="81" ht="25" customHeight="1" x14ac:dyDescent="0.35"/>
  </sheetData>
  <sheetProtection sheet="1" objects="1" scenarios="1"/>
  <mergeCells count="1">
    <mergeCell ref="A1:N1"/>
  </mergeCells>
  <conditionalFormatting sqref="C9:K13">
    <cfRule type="containsErrors" dxfId="1" priority="3">
      <formula>ISERROR(C9)</formula>
    </cfRule>
  </conditionalFormatting>
  <conditionalFormatting sqref="M8:M13">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50800</xdr:colOff>
                    <xdr:row>4</xdr:row>
                    <xdr:rowOff>177800</xdr:rowOff>
                  </from>
                  <to>
                    <xdr:col>1</xdr:col>
                    <xdr:colOff>266700</xdr:colOff>
                    <xdr:row>6</xdr:row>
                    <xdr:rowOff>114300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97C7F-84D9-4D0A-88DB-6FF632C0588D}">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2691FB9E-27B1-4BE6-9A22-ABC4B39DE921}">
  <ds:schemaRefs>
    <ds:schemaRef ds:uri="http://schemas.microsoft.com/sharepoint/v3/contenttype/forms"/>
  </ds:schemaRefs>
</ds:datastoreItem>
</file>

<file path=customXml/itemProps3.xml><?xml version="1.0" encoding="utf-8"?>
<ds:datastoreItem xmlns:ds="http://schemas.openxmlformats.org/officeDocument/2006/customXml" ds:itemID="{EEDDB87F-BD7E-47BD-893B-E6FCE8D159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DESPLEGABLES</vt:lpstr>
      <vt:lpstr>KPI_DATOS</vt:lpstr>
      <vt:lpstr>PERFIL_DATOS</vt:lpstr>
      <vt:lpstr>MOTIVOS_DATOS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Sánchez, Tamara (KWMAT)</cp:lastModifiedBy>
  <cp:revision/>
  <dcterms:created xsi:type="dcterms:W3CDTF">2019-04-04T11:02:49Z</dcterms:created>
  <dcterms:modified xsi:type="dcterms:W3CDTF">2023-08-14T07:11:40Z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2023-02-14T11:33:32Z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c225e2ea-c68a-4a8b-b5bd-1348571ef70e</vt:lpwstr>
  </property>
  <property fmtid="{D5CDD505-2E9C-101B-9397-08002B2CF9AE}" pid="10" name="MSIP_Label_3741da7a-79c1-417c-b408-16c0bfe99fca_ContentBits">
    <vt:lpwstr>0</vt:lpwstr>
  </property>
</Properties>
</file>